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firstSheet="9" activeTab="12"/>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意向公开明细表" sheetId="11" r:id="rId11"/>
    <sheet name="财拨2-9表-购买服务明细表" sheetId="12" r:id="rId12"/>
    <sheet name="财拨2-10表-项目支出绩效目标目录" sheetId="13" r:id="rId13"/>
  </sheets>
  <definedNames>
    <definedName name="_xlnm.Print_Area" localSheetId="3">'财拨2-1表-部门财拨收支总表'!$A$2:$L$41</definedName>
    <definedName name="_xlnm.Print_Area" localSheetId="4">'财拨2-2表-部门一般公共预算支出表'!$A$1:$G$37</definedName>
    <definedName name="_xlnm.Print_Area" localSheetId="9">'财拨2-7表-国资支出表'!$A$1:$E$20</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<sst xmlns="http://schemas.openxmlformats.org/spreadsheetml/2006/main" count="620" uniqueCount="369">
  <si>
    <t>附件1-1</t>
  </si>
  <si>
    <t xml:space="preserve"> </t>
  </si>
  <si>
    <t>2021年北京市门头沟区农业农村局部门收支总体情况表</t>
  </si>
  <si>
    <t>单位：元</t>
  </si>
  <si>
    <t>收                     入</t>
  </si>
  <si>
    <t>经费拨款</t>
  </si>
  <si>
    <t>支                        出</t>
  </si>
  <si>
    <t>项                    目</t>
  </si>
  <si>
    <t>收入数</t>
  </si>
  <si>
    <t>项             目</t>
  </si>
  <si>
    <t>支出数</t>
  </si>
  <si>
    <t>本年收入合计</t>
  </si>
  <si>
    <t>本年支出合计</t>
  </si>
  <si>
    <t>用事业基金弥补收支差额</t>
  </si>
  <si>
    <t>上年结转</t>
  </si>
  <si>
    <t>结转下年</t>
  </si>
  <si>
    <t>收   入   总    计</t>
  </si>
  <si>
    <t>支    出    总    计</t>
  </si>
  <si>
    <t>附件1-2</t>
  </si>
  <si>
    <t>2021年北京市门头沟区农业农村局部门收入总体情况表</t>
  </si>
  <si>
    <t xml:space="preserve">  一、财政拨款</t>
  </si>
  <si>
    <t xml:space="preserve">  其中：一般公共预算收入</t>
  </si>
  <si>
    <t xml:space="preserve">        政府性基金预算收入</t>
  </si>
  <si>
    <t xml:space="preserve">        国有资本经营预算收入</t>
  </si>
  <si>
    <t xml:space="preserve">  二、纳入财政专户管理的事业收入</t>
  </si>
  <si>
    <t xml:space="preserve">  三、上级补助收入</t>
  </si>
  <si>
    <t xml:space="preserve">  四、事业收入（不含专户管理的事业收入）</t>
  </si>
  <si>
    <t xml:space="preserve">  五、事业单位经营收入</t>
  </si>
  <si>
    <t xml:space="preserve">  六、附属单位上缴收入</t>
  </si>
  <si>
    <t xml:space="preserve">  七、其他收入</t>
  </si>
  <si>
    <t>附件1-3</t>
  </si>
  <si>
    <t>2021年北京市门头沟区农业农村局部门支出总体情况表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</si>
  <si>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</si>
  <si>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</si>
  <si>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</si>
  <si>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</si>
  <si>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</si>
  <si>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</si>
  <si>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</si>
  <si>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</si>
  <si>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</si>
  <si>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</si>
  <si>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</si>
  <si>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</si>
  <si>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</si>
  <si>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</si>
  <si>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</si>
  <si>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</si>
  <si>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</si>
  <si>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</si>
  <si>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</si>
  <si>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</si>
  <si>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</si>
  <si>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</si>
  <si>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</si>
  <si>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</si>
  <si>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</si>
  <si>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</si>
  <si>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</si>
  <si>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</si>
  <si>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</si>
  <si>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</si>
  <si>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</si>
  <si>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2021年北京市门头沟区农业农村局部门财政拨款收支总体情况表</t>
  </si>
  <si>
    <t>支                    出</t>
  </si>
  <si>
    <t>收入来源性质</t>
  </si>
  <si>
    <t>收入金额</t>
  </si>
  <si>
    <t>支出科目编码</t>
  </si>
  <si>
    <t>支出科目名称</t>
  </si>
  <si>
    <t>支出合计</t>
  </si>
  <si>
    <t>按支出内容分</t>
  </si>
  <si>
    <t>按照资金性质分</t>
  </si>
  <si>
    <t>类</t>
  </si>
  <si>
    <t>款</t>
  </si>
  <si>
    <t>项</t>
  </si>
  <si>
    <t>基本支出</t>
  </si>
  <si>
    <t>项目支出</t>
  </si>
  <si>
    <t>一般公共预算</t>
  </si>
  <si>
    <t>政府性基金预算</t>
  </si>
  <si>
    <t>国有资本经营预算</t>
  </si>
  <si>
    <t>财政拨款收入  合计</t>
  </si>
  <si>
    <t>财政拨款支出  合计</t>
  </si>
  <si>
    <t>其中：一般公共预算收入</t>
  </si>
  <si>
    <t>207</t>
  </si>
  <si>
    <t>01</t>
  </si>
  <si>
    <t>99</t>
  </si>
  <si>
    <t>其他文化和旅游支出</t>
  </si>
  <si>
    <t>208</t>
  </si>
  <si>
    <t>05</t>
  </si>
  <si>
    <t>行政单位离退休</t>
  </si>
  <si>
    <t>02</t>
  </si>
  <si>
    <t>事业单位离退休</t>
  </si>
  <si>
    <t>213</t>
  </si>
  <si>
    <t>行政运行</t>
  </si>
  <si>
    <t>04</t>
  </si>
  <si>
    <t>事业运行</t>
  </si>
  <si>
    <t>06</t>
  </si>
  <si>
    <t>科技转化与推广服务</t>
  </si>
  <si>
    <t>12</t>
  </si>
  <si>
    <t>行业业务管理</t>
  </si>
  <si>
    <t>21</t>
  </si>
  <si>
    <t>农业结构调整补贴</t>
  </si>
  <si>
    <t>22</t>
  </si>
  <si>
    <t>农业生产发展</t>
  </si>
  <si>
    <t>24</t>
  </si>
  <si>
    <t>农村合作经济</t>
  </si>
  <si>
    <t>其他农业农村支出</t>
  </si>
  <si>
    <t>07</t>
  </si>
  <si>
    <t>对村集体经济组织的补助</t>
  </si>
  <si>
    <t xml:space="preserve">      政府性基金预算收入</t>
  </si>
  <si>
    <t xml:space="preserve">      国有资本经营预算收入</t>
  </si>
  <si>
    <t>附件2-2</t>
  </si>
  <si>
    <t>2021年北京市门头沟区农业农村局部门一般公共预算支出情况表（功能分类科目）</t>
  </si>
  <si>
    <t>合 计</t>
  </si>
  <si>
    <r>
      <t>附件2-</t>
    </r>
    <r>
      <rPr>
        <sz val="10"/>
        <rFont val="宋体"/>
        <family val="0"/>
      </rPr>
      <t>3</t>
    </r>
  </si>
  <si>
    <t>2021年北京市门头沟区农业农村局部门一般公共预
算基本支出情况表（经济分类科目）</t>
  </si>
  <si>
    <t>单位:元</t>
  </si>
  <si>
    <t>支出科目</t>
  </si>
  <si>
    <t>科目编码</t>
  </si>
  <si>
    <t>科目名称</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</si>
  <si>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</si>
  <si>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</si>
  <si>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</si>
  <si>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</si>
  <si>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</si>
  <si>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</si>
  <si>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</si>
  <si>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</si>
  <si>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</si>
  <si>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</si>
  <si>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</si>
  <si>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</si>
  <si>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</si>
  <si>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</si>
  <si>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</si>
  <si>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</si>
  <si>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</si>
  <si>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</si>
  <si>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</si>
  <si>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</si>
  <si>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</si>
  <si>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</si>
  <si>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</si>
  <si>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</si>
  <si>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</si>
  <si>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</si>
  <si>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</si>
  <si>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</si>
  <si>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</si>
  <si>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</si>
  <si>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</si>
  <si>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</si>
  <si>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</si>
  <si>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</si>
  <si>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</si>
  <si>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</si>
  <si>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</si>
  <si>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</si>
  <si>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</si>
  <si>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</si>
  <si>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</si>
  <si>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</si>
  <si>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</si>
  <si>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</si>
  <si>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</si>
  <si>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</si>
  <si>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</si>
  <si>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</si>
  <si>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</si>
  <si>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</si>
  <si>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</si>
  <si>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</si>
  <si>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</si>
  <si>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</si>
  <si>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</si>
  <si>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</si>
  <si>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</si>
  <si>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</si>
  <si>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</si>
  <si>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</si>
  <si>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</si>
  <si>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</si>
  <si>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</si>
  <si>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</si>
  <si>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</si>
  <si>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t>2021年北京市门头沟区农业农村局部门一般公共预算项目支出情况表（经济分类科目）</t>
  </si>
  <si>
    <t>合  计</t>
  </si>
  <si>
    <t>　30106</t>
  </si>
  <si>
    <t>　伙食补助费</t>
  </si>
  <si>
    <t>　30202</t>
  </si>
  <si>
    <t>　印刷费</t>
  </si>
  <si>
    <t>　30203</t>
  </si>
  <si>
    <t>　咨询费</t>
  </si>
  <si>
    <t>　30206</t>
  </si>
  <si>
    <t>　电费</t>
  </si>
  <si>
    <t>　30215</t>
  </si>
  <si>
    <t>　会议费</t>
  </si>
  <si>
    <t>　30218</t>
  </si>
  <si>
    <t>　专用材料费</t>
  </si>
  <si>
    <t>　30224</t>
  </si>
  <si>
    <t>　被装购置费</t>
  </si>
  <si>
    <t>　30225</t>
  </si>
  <si>
    <t>　专用燃料费</t>
  </si>
  <si>
    <t>　30226</t>
  </si>
  <si>
    <t>　劳务费</t>
  </si>
  <si>
    <t>　30227</t>
  </si>
  <si>
    <t>　委托业务费</t>
  </si>
  <si>
    <t>　30239</t>
  </si>
  <si>
    <t>　其他交通费用</t>
  </si>
  <si>
    <t>　30303</t>
  </si>
  <si>
    <t>　退职（役）费</t>
  </si>
  <si>
    <t>　30304</t>
  </si>
  <si>
    <t>　抚恤金</t>
  </si>
  <si>
    <t>　30305</t>
  </si>
  <si>
    <t>　生活补助</t>
  </si>
  <si>
    <t>　30306</t>
  </si>
  <si>
    <t>　救济费</t>
  </si>
  <si>
    <t>　30308</t>
  </si>
  <si>
    <t>　助学金</t>
  </si>
  <si>
    <t>　30309</t>
  </si>
  <si>
    <t>　奖励金</t>
  </si>
  <si>
    <t>　30315</t>
  </si>
  <si>
    <t>　物业服务补贴</t>
  </si>
  <si>
    <t>309</t>
  </si>
  <si>
    <t>资本性支出(基本建设)</t>
  </si>
  <si>
    <t>　30901</t>
  </si>
  <si>
    <t>　房屋建筑物购建</t>
  </si>
  <si>
    <t>　30902</t>
  </si>
  <si>
    <t>　办公设备购置</t>
  </si>
  <si>
    <t>　30903</t>
  </si>
  <si>
    <t>　专用设备购置</t>
  </si>
  <si>
    <t>　30905</t>
  </si>
  <si>
    <t>　基础设施建设</t>
  </si>
  <si>
    <t>　30906</t>
  </si>
  <si>
    <t>　大型修缮</t>
  </si>
  <si>
    <t>　30907</t>
  </si>
  <si>
    <t>　信息网络及软件购置更新</t>
  </si>
  <si>
    <t>　30913</t>
  </si>
  <si>
    <t>　公务用车购置</t>
  </si>
  <si>
    <t>　30999</t>
  </si>
  <si>
    <t>　其他基本建设支出</t>
  </si>
  <si>
    <t>310</t>
  </si>
  <si>
    <t>其他资本性支出</t>
  </si>
  <si>
    <t>　31002</t>
  </si>
  <si>
    <t>　31003</t>
  </si>
  <si>
    <t>　31005</t>
  </si>
  <si>
    <t>　31006</t>
  </si>
  <si>
    <t>　31007</t>
  </si>
  <si>
    <t>　31008</t>
  </si>
  <si>
    <t>　物资储备</t>
  </si>
  <si>
    <t>　31009</t>
  </si>
  <si>
    <t>　土地补偿</t>
  </si>
  <si>
    <t>　31013</t>
  </si>
  <si>
    <t>　31099</t>
  </si>
  <si>
    <t>　其他资本性支出</t>
  </si>
  <si>
    <t>311</t>
  </si>
  <si>
    <t>对企业补助(基本建设)</t>
  </si>
  <si>
    <t>　31199</t>
  </si>
  <si>
    <t>　其他对企业补助</t>
  </si>
  <si>
    <t>312</t>
  </si>
  <si>
    <t>对企业补助</t>
  </si>
  <si>
    <t>　31204</t>
  </si>
  <si>
    <t>　费用补贴</t>
  </si>
  <si>
    <t>　31205</t>
  </si>
  <si>
    <t>　利息补贴</t>
  </si>
  <si>
    <t>　31299</t>
  </si>
  <si>
    <t>　其他对企事业单位的补贴</t>
  </si>
  <si>
    <t>313</t>
  </si>
  <si>
    <t>对社会保障基金补助</t>
  </si>
  <si>
    <t>　31302</t>
  </si>
  <si>
    <t>　对社会保险基金补助</t>
  </si>
  <si>
    <t>399</t>
  </si>
  <si>
    <t>其他支出</t>
  </si>
  <si>
    <t>　39901</t>
  </si>
  <si>
    <t>　预备费</t>
  </si>
  <si>
    <t>　39908</t>
  </si>
  <si>
    <t>　对民间非盈利组织和群众性自治组织补贴</t>
  </si>
  <si>
    <t>　39999</t>
  </si>
  <si>
    <t>　其他支出</t>
  </si>
  <si>
    <t>附件2-5</t>
  </si>
  <si>
    <t>2021年北京市门头沟区农业农村局部门“三公经费”财政拨款情况表</t>
  </si>
  <si>
    <t>项目名称</t>
  </si>
  <si>
    <t>2021年</t>
  </si>
  <si>
    <t>2020年</t>
  </si>
  <si>
    <t>增减额</t>
  </si>
  <si>
    <t>合计</t>
  </si>
  <si>
    <t>因公出国（境）费用</t>
  </si>
  <si>
    <t>公务接待费</t>
  </si>
  <si>
    <t>公务用车购置费</t>
  </si>
  <si>
    <t>公务用车运行费</t>
  </si>
  <si>
    <t>附件2-6</t>
  </si>
  <si>
    <t>2021年北京市门头沟区农业农村局部门政府性基金预算支出情况表</t>
  </si>
  <si>
    <t>其中：区级财力支出</t>
  </si>
  <si>
    <t>市级专项转移支付支出</t>
  </si>
  <si>
    <t>附件2-7</t>
  </si>
  <si>
    <t>2021年北京市门头沟区农业农村局部门国有资本经营预算支出情况表</t>
  </si>
  <si>
    <t>附件2-8</t>
  </si>
  <si>
    <t>2021年北京市门头沟区农业农村局部门政府采购意向公开财政拨款明细表</t>
  </si>
  <si>
    <t>序号</t>
  </si>
  <si>
    <t>采购需求概况</t>
  </si>
  <si>
    <t>资金性质</t>
  </si>
  <si>
    <t>预计采购时间
（填写到月）</t>
  </si>
  <si>
    <t>备注</t>
  </si>
  <si>
    <t>政府采购金额</t>
  </si>
  <si>
    <t>国有资金经营预算</t>
  </si>
  <si>
    <t>2021年农林大厦物业服务</t>
  </si>
  <si>
    <t>2021年农林大厦物业服务 一、服务内容包括：1.房屋管理及维修养护2.设备设施的日常运行维护3.绿化服务4.物业应急预案措施的制定5.安全管理及秩序维护6保洁卫生7其他相关服务 二、物业服务标准要求：1.服务标准参照京建发【2010】507号《北京物业管理示范项目-大厦服务标准》执行2.上述《标准》未涉及的服务内容，按照采购人提出的具体标准实施。</t>
  </si>
  <si>
    <t>…</t>
  </si>
  <si>
    <t>注：本次公开的采购意向是本单位政府采购工作的初步安排，具体采购项目情况以相关采购公告和采购文件为准。</t>
  </si>
  <si>
    <t>政府采购财政拨款明细表</t>
  </si>
  <si>
    <t>附件2-9</t>
  </si>
  <si>
    <t>2021年北京市门头沟区农业农村局部门政府购买服务财政拨款明细表</t>
  </si>
  <si>
    <t>购买服务目录</t>
  </si>
  <si>
    <t>政府购买服务一级目录</t>
  </si>
  <si>
    <t>政府购买服务二级目录</t>
  </si>
  <si>
    <t>政府购买服务三级目录</t>
  </si>
  <si>
    <t>内容</t>
  </si>
  <si>
    <t>政府购买服务金额</t>
  </si>
  <si>
    <t>　　YB00406-2021年农林大厦物业服务</t>
  </si>
  <si>
    <t>政府履职所需辅助性服务</t>
  </si>
  <si>
    <t>后勤服务</t>
  </si>
  <si>
    <t>物业服务</t>
  </si>
  <si>
    <t>2021年农林大厦物业专项维修服务</t>
  </si>
  <si>
    <t>　　YB02404-2021年农林大厦物业专项维修服务</t>
  </si>
  <si>
    <t>2021年审计及咨询服务费</t>
  </si>
  <si>
    <t>　　YB01561-2021年审计及咨询服务费</t>
  </si>
  <si>
    <t>财务会计审计服务</t>
  </si>
  <si>
    <t>审计检查</t>
  </si>
  <si>
    <t>2021年审计及咨询服务</t>
  </si>
  <si>
    <t>2020年门头沟区低收入农户帮扶基金核查项目尾款</t>
  </si>
  <si>
    <t>　　YB01364-2020年门头沟区低收入农户帮扶基金核查项目尾款</t>
  </si>
  <si>
    <t>门头沟区低收入农户帮扶基金核查服务</t>
  </si>
  <si>
    <t>2021年农村人居环境第三方核查项目</t>
  </si>
  <si>
    <t>　　YB01397-2021年农村人居环境第三方核查项目</t>
  </si>
  <si>
    <t>咨询</t>
  </si>
  <si>
    <t>其他咨询</t>
  </si>
  <si>
    <t>财政拨款</t>
  </si>
  <si>
    <r>
      <t>附件2-</t>
    </r>
    <r>
      <rPr>
        <sz val="10"/>
        <rFont val="宋体"/>
        <family val="0"/>
      </rPr>
      <t>10</t>
    </r>
  </si>
  <si>
    <t>2021年门头沟区农业农村局项目支出绩效目标目录</t>
  </si>
  <si>
    <t>财政拨款金额</t>
  </si>
  <si>
    <r>
      <t>2021</t>
    </r>
    <r>
      <rPr>
        <sz val="10"/>
        <rFont val="宋体"/>
        <family val="0"/>
      </rPr>
      <t>年农业应急管理指挥视频会议系统运行维护服务</t>
    </r>
  </si>
  <si>
    <r>
      <t>2020</t>
    </r>
    <r>
      <rPr>
        <sz val="10"/>
        <rFont val="宋体"/>
        <family val="0"/>
      </rPr>
      <t>年美丽乡村建设工作经费尾款</t>
    </r>
  </si>
  <si>
    <r>
      <t>2021</t>
    </r>
    <r>
      <rPr>
        <sz val="10"/>
        <rFont val="宋体"/>
        <family val="0"/>
      </rPr>
      <t>年审计及咨询服务费</t>
    </r>
  </si>
  <si>
    <r>
      <t>2021</t>
    </r>
    <r>
      <rPr>
        <sz val="10"/>
        <rFont val="宋体"/>
        <family val="0"/>
      </rPr>
      <t>年农村人居环境第三方核查项目</t>
    </r>
  </si>
  <si>
    <r>
      <t>2021</t>
    </r>
    <r>
      <rPr>
        <sz val="10"/>
        <rFont val="宋体"/>
        <family val="0"/>
      </rPr>
      <t>年农林大厦物业专项维修服务</t>
    </r>
  </si>
  <si>
    <r>
      <t>2020</t>
    </r>
    <r>
      <rPr>
        <sz val="10"/>
        <rFont val="宋体"/>
        <family val="0"/>
      </rPr>
      <t>年门头沟区低收入农户帮扶基金核查项目尾款</t>
    </r>
  </si>
  <si>
    <r>
      <t>2021</t>
    </r>
    <r>
      <rPr>
        <sz val="10"/>
        <rFont val="宋体"/>
        <family val="0"/>
      </rPr>
      <t>年农林大厦水电费项目</t>
    </r>
  </si>
  <si>
    <r>
      <t>2021</t>
    </r>
    <r>
      <rPr>
        <sz val="10"/>
        <rFont val="宋体"/>
        <family val="0"/>
      </rPr>
      <t>年政策性农业农村保险项目</t>
    </r>
  </si>
  <si>
    <r>
      <t>2021</t>
    </r>
    <r>
      <rPr>
        <sz val="10"/>
        <rFont val="宋体"/>
        <family val="0"/>
      </rPr>
      <t>年农业领域贷款贴息等金融政策性补贴项目</t>
    </r>
  </si>
  <si>
    <r>
      <t>2021</t>
    </r>
    <r>
      <rPr>
        <sz val="10"/>
        <rFont val="宋体"/>
        <family val="0"/>
      </rPr>
      <t>年农林大厦物业服务</t>
    </r>
  </si>
  <si>
    <r>
      <t>2021</t>
    </r>
    <r>
      <rPr>
        <sz val="10"/>
        <rFont val="宋体"/>
        <family val="0"/>
      </rPr>
      <t>年挂职干部福利待遇补助项目</t>
    </r>
  </si>
  <si>
    <r>
      <t>2021</t>
    </r>
    <r>
      <rPr>
        <sz val="10"/>
        <rFont val="宋体"/>
        <family val="0"/>
      </rPr>
      <t>年扶持壮大发展村级集体经济项目</t>
    </r>
  </si>
  <si>
    <r>
      <t>2021</t>
    </r>
    <r>
      <rPr>
        <sz val="10"/>
        <rFont val="宋体"/>
        <family val="0"/>
      </rPr>
      <t>年有机肥补贴项目</t>
    </r>
  </si>
  <si>
    <r>
      <t>2021</t>
    </r>
    <r>
      <rPr>
        <sz val="10"/>
        <rFont val="宋体"/>
        <family val="0"/>
      </rPr>
      <t>年北京市休闲农业推介活动项目</t>
    </r>
  </si>
  <si>
    <r>
      <t>2021</t>
    </r>
    <r>
      <rPr>
        <sz val="10"/>
        <rFont val="宋体"/>
        <family val="0"/>
      </rPr>
      <t>年农业专业合作社扶持项目</t>
    </r>
  </si>
  <si>
    <r>
      <t>2021</t>
    </r>
    <r>
      <rPr>
        <sz val="10"/>
        <rFont val="宋体"/>
        <family val="0"/>
      </rPr>
      <t>年第</t>
    </r>
    <r>
      <rPr>
        <sz val="10"/>
        <rFont val="Arial"/>
        <family val="2"/>
      </rPr>
      <t>31</t>
    </r>
    <r>
      <rPr>
        <sz val="10"/>
        <rFont val="宋体"/>
        <family val="0"/>
      </rPr>
      <t>届北京农民艺术节项目</t>
    </r>
  </si>
  <si>
    <r>
      <t>2021</t>
    </r>
    <r>
      <rPr>
        <sz val="10"/>
        <rFont val="宋体"/>
        <family val="0"/>
      </rPr>
      <t>年门头沟区高素质农民培育</t>
    </r>
  </si>
  <si>
    <r>
      <t>2021</t>
    </r>
    <r>
      <rPr>
        <sz val="10"/>
        <rFont val="宋体"/>
        <family val="0"/>
      </rPr>
      <t>年扶持壮大村集体经济发展项目（中央）</t>
    </r>
  </si>
  <si>
    <r>
      <t>2021</t>
    </r>
    <r>
      <rPr>
        <sz val="10"/>
        <rFont val="宋体"/>
        <family val="0"/>
      </rPr>
      <t>年家庭农场示范创建项目</t>
    </r>
  </si>
  <si>
    <t>动物防疫经费</t>
  </si>
  <si>
    <r>
      <t>2021</t>
    </r>
    <r>
      <rPr>
        <sz val="10"/>
        <rFont val="宋体"/>
        <family val="0"/>
      </rPr>
      <t>年农机监理收费免费管理经费</t>
    </r>
  </si>
  <si>
    <r>
      <t>2021</t>
    </r>
    <r>
      <rPr>
        <sz val="10"/>
        <rFont val="宋体"/>
        <family val="0"/>
      </rPr>
      <t>年农产品质量安全监测站提升及运行经费项目</t>
    </r>
  </si>
  <si>
    <r>
      <t>2021</t>
    </r>
    <r>
      <rPr>
        <sz val="10"/>
        <rFont val="宋体"/>
        <family val="0"/>
      </rPr>
      <t>年加装卫星定位系统项目</t>
    </r>
  </si>
  <si>
    <r>
      <t>2021</t>
    </r>
    <r>
      <rPr>
        <sz val="10"/>
        <rFont val="宋体"/>
        <family val="0"/>
      </rPr>
      <t>年基层农技推广改革与建设</t>
    </r>
  </si>
  <si>
    <r>
      <t>2021</t>
    </r>
    <r>
      <rPr>
        <sz val="10"/>
        <rFont val="宋体"/>
        <family val="0"/>
      </rPr>
      <t>年耕地质量土壤养分监测项目</t>
    </r>
  </si>
  <si>
    <r>
      <t>2021</t>
    </r>
    <r>
      <rPr>
        <sz val="10"/>
        <rFont val="宋体"/>
        <family val="0"/>
      </rPr>
      <t>年农业投入品废弃物回收处置工作项目</t>
    </r>
  </si>
  <si>
    <r>
      <t>2021</t>
    </r>
    <r>
      <rPr>
        <sz val="10"/>
        <rFont val="宋体"/>
        <family val="0"/>
      </rPr>
      <t>年统防统治绿色防控措施补贴项目</t>
    </r>
  </si>
  <si>
    <r>
      <t>2021</t>
    </r>
    <r>
      <rPr>
        <sz val="10"/>
        <rFont val="宋体"/>
        <family val="0"/>
      </rPr>
      <t>年门头沟区农产品质量安全监测项目</t>
    </r>
  </si>
  <si>
    <r>
      <t>2021</t>
    </r>
    <r>
      <rPr>
        <sz val="10"/>
        <rFont val="宋体"/>
        <family val="0"/>
      </rPr>
      <t>年门头沟区检疫性有害生物豚草防除、农田灭鼠、草地贪夜蛾等重大迁飞性害虫防控设备维护项目</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</si>
</sst>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_);[Red]\(#,##0\)"/>
    <numFmt numFmtId="181" formatCode="0_);[Red]\(0\)"/>
    <numFmt numFmtId="182" formatCode="#,##0.00_ "/>
    <numFmt numFmtId="183" formatCode="#,##0.00;[Red]#,##0.0"/>
    <numFmt numFmtId="184" formatCode="0.00_);[Red]\(0.00\)"/>
    <numFmt numFmtId="185" formatCode="0.00_ "/>
  </numFmts>
  <fonts count="56">
    <font>
      <sz val="12"/>
      <name val="宋体"/>
      <family val="0"/>
    </font>
    <font>
      <sz val="11"/>
      <name val="宋体"/>
      <family val="0"/>
    </font>
    <font>
      <sz val="10"/>
      <name val="宋体"/>
      <family val="0"/>
    </font>
    <font>
      <b/>
      <sz val="16"/>
      <color indexed="8"/>
      <name val="宋体"/>
      <family val="0"/>
    </font>
    <font>
      <b/>
      <sz val="9"/>
      <color indexed="8"/>
      <name val="宋体"/>
      <family val="0"/>
    </font>
    <font>
      <sz val="9"/>
      <name val="宋体"/>
      <family val="0"/>
    </font>
    <font>
      <sz val="9"/>
      <color indexed="8"/>
      <name val="宋体"/>
      <family val="0"/>
    </font>
    <font>
      <sz val="10"/>
      <name val="Arial"/>
      <family val="2"/>
    </font>
    <font>
      <sz val="11"/>
      <color indexed="8"/>
      <name val="宋体"/>
      <family val="0"/>
    </font>
    <font>
      <b/>
      <sz val="10"/>
      <color indexed="8"/>
      <name val="宋体"/>
      <family val="0"/>
    </font>
    <font>
      <sz val="10"/>
      <color indexed="8"/>
      <name val="宋体"/>
      <family val="0"/>
    </font>
    <font>
      <b/>
      <sz val="10"/>
      <name val="宋体"/>
      <family val="0"/>
    </font>
    <font>
      <b/>
      <sz val="16"/>
      <name val="宋体"/>
      <family val="0"/>
    </font>
    <font>
      <sz val="9"/>
      <color indexed="8"/>
      <name val="Calibri"/>
      <family val="2"/>
    </font>
    <font>
      <sz val="12"/>
      <color indexed="8"/>
      <name val="宋体"/>
      <family val="0"/>
    </font>
    <font>
      <b/>
      <sz val="12"/>
      <name val="宋体"/>
      <family val="0"/>
    </font>
    <font>
      <b/>
      <sz val="15"/>
      <color indexed="62"/>
      <name val="宋体"/>
      <family val="0"/>
    </font>
    <font>
      <b/>
      <sz val="11"/>
      <color indexed="62"/>
      <name val="宋体"/>
      <family val="0"/>
    </font>
    <font>
      <b/>
      <sz val="13"/>
      <color indexed="62"/>
      <name val="宋体"/>
      <family val="0"/>
    </font>
    <font>
      <i/>
      <sz val="11"/>
      <color indexed="23"/>
      <name val="宋体"/>
      <family val="0"/>
    </font>
    <font>
      <sz val="11"/>
      <color indexed="9"/>
      <name val="宋体"/>
      <family val="0"/>
    </font>
    <font>
      <sz val="11"/>
      <color indexed="37"/>
      <name val="宋体"/>
      <family val="0"/>
    </font>
    <font>
      <b/>
      <sz val="11"/>
      <color indexed="8"/>
      <name val="宋体"/>
      <family val="0"/>
    </font>
    <font>
      <sz val="11"/>
      <color indexed="60"/>
      <name val="宋体"/>
      <family val="0"/>
    </font>
    <font>
      <sz val="11"/>
      <color indexed="62"/>
      <name val="宋体"/>
      <family val="0"/>
    </font>
    <font>
      <sz val="11"/>
      <color indexed="53"/>
      <name val="宋体"/>
      <family val="0"/>
    </font>
    <font>
      <sz val="11"/>
      <color indexed="58"/>
      <name val="宋体"/>
      <family val="0"/>
    </font>
    <font>
      <sz val="11"/>
      <color indexed="10"/>
      <name val="宋体"/>
      <family val="0"/>
    </font>
    <font>
      <u val="single"/>
      <sz val="12"/>
      <color indexed="12"/>
      <name val="宋体"/>
      <family val="0"/>
    </font>
    <font>
      <b/>
      <sz val="18"/>
      <color indexed="62"/>
      <name val="宋体"/>
      <family val="0"/>
    </font>
    <font>
      <u val="single"/>
      <sz val="12"/>
      <color indexed="20"/>
      <name val="宋体"/>
      <family val="0"/>
    </font>
    <font>
      <b/>
      <sz val="11"/>
      <color indexed="53"/>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indexed="8"/>
      <name val="Calibri"/>
      <family val="0"/>
    </font>
    <font>
      <sz val="10"/>
      <color indexed="8"/>
      <name val="Calibri"/>
      <family val="0"/>
    </font>
    <font>
      <sz val="10"/>
      <color indexed="8"/>
      <name val="Cambria"/>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style="thin"/>
      <bottom style="thin"/>
    </border>
    <border>
      <left style="thin">
        <color indexed="8"/>
      </left>
      <right>
        <color indexed="63"/>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color indexed="8"/>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style="thin"/>
    </border>
    <border>
      <left>
        <color indexed="63"/>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7"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7" fillId="0" borderId="0" applyFont="0" applyFill="0" applyBorder="0" applyAlignment="0" applyProtection="0"/>
    <xf numFmtId="177" fontId="7"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7"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7"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cellStyleXfs>
  <cellXfs count="210">
    <xf numFmtId="0" fontId="0" fillId="0" borderId="0" xfId="0" applyAlignment="1">
      <alignment/>
    </xf>
    <xf numFmtId="0" fontId="1" fillId="0" borderId="0" xfId="0" applyFont="1" applyAlignment="1">
      <alignment/>
    </xf>
    <xf numFmtId="0" fontId="0" fillId="0" borderId="0" xfId="0" applyAlignment="1">
      <alignment horizontal="center"/>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180" fontId="4" fillId="33" borderId="0" xfId="0" applyNumberFormat="1" applyFont="1" applyFill="1" applyBorder="1" applyAlignment="1" applyProtection="1">
      <alignment horizontal="center" vertical="center"/>
      <protection/>
    </xf>
    <xf numFmtId="0" fontId="5" fillId="0" borderId="0" xfId="0" applyFont="1" applyAlignment="1">
      <alignment horizontal="center" vertical="center"/>
    </xf>
    <xf numFmtId="0" fontId="6"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43" fontId="4" fillId="33" borderId="10" xfId="0" applyNumberFormat="1" applyFont="1" applyFill="1" applyBorder="1" applyAlignment="1" applyProtection="1">
      <alignment horizontal="right" vertical="center" wrapText="1"/>
      <protection/>
    </xf>
    <xf numFmtId="0" fontId="0" fillId="0" borderId="10" xfId="0" applyBorder="1" applyAlignment="1">
      <alignment horizontal="center"/>
    </xf>
    <xf numFmtId="0" fontId="7" fillId="0" borderId="13" xfId="0" applyFont="1" applyFill="1" applyBorder="1" applyAlignment="1">
      <alignment/>
    </xf>
    <xf numFmtId="4" fontId="7" fillId="0" borderId="13" xfId="0" applyNumberFormat="1" applyFont="1" applyFill="1" applyBorder="1" applyAlignment="1">
      <alignment horizontal="right"/>
    </xf>
    <xf numFmtId="0" fontId="2" fillId="0" borderId="13" xfId="0" applyFont="1" applyFill="1" applyBorder="1" applyAlignment="1">
      <alignment/>
    </xf>
    <xf numFmtId="0" fontId="0" fillId="0" borderId="10" xfId="0" applyFill="1" applyBorder="1" applyAlignment="1">
      <alignment horizontal="center"/>
    </xf>
    <xf numFmtId="0" fontId="0" fillId="33" borderId="0" xfId="0" applyFill="1" applyAlignment="1">
      <alignment/>
    </xf>
    <xf numFmtId="181" fontId="0" fillId="0" borderId="0" xfId="0" applyNumberFormat="1" applyAlignment="1">
      <alignment horizontal="center"/>
    </xf>
    <xf numFmtId="0" fontId="2" fillId="33" borderId="0" xfId="0" applyFont="1" applyFill="1" applyAlignment="1">
      <alignment horizontal="left" vertical="center"/>
    </xf>
    <xf numFmtId="181" fontId="0" fillId="33" borderId="0" xfId="0" applyNumberFormat="1" applyFill="1" applyAlignment="1">
      <alignment horizontal="center"/>
    </xf>
    <xf numFmtId="180" fontId="3" fillId="33" borderId="0" xfId="0" applyNumberFormat="1" applyFont="1" applyFill="1" applyBorder="1" applyAlignment="1" applyProtection="1">
      <alignment vertical="center"/>
      <protection/>
    </xf>
    <xf numFmtId="181" fontId="8" fillId="33"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181" fontId="9" fillId="33" borderId="10" xfId="0" applyNumberFormat="1" applyFont="1" applyFill="1" applyBorder="1" applyAlignment="1" applyProtection="1">
      <alignment horizontal="center" vertical="center" wrapText="1"/>
      <protection/>
    </xf>
    <xf numFmtId="43" fontId="2" fillId="0" borderId="10" xfId="0" applyNumberFormat="1" applyFont="1" applyBorder="1" applyAlignment="1">
      <alignment vertical="center"/>
    </xf>
    <xf numFmtId="181" fontId="0" fillId="0" borderId="10" xfId="0" applyNumberFormat="1" applyBorder="1" applyAlignment="1">
      <alignment horizontal="center"/>
    </xf>
    <xf numFmtId="0" fontId="10" fillId="0" borderId="13" xfId="0" applyNumberFormat="1" applyFont="1" applyFill="1" applyBorder="1" applyAlignment="1" applyProtection="1">
      <alignment horizontal="left" vertical="center" wrapText="1"/>
      <protection/>
    </xf>
    <xf numFmtId="0" fontId="2" fillId="0" borderId="10" xfId="0" applyFont="1" applyBorder="1" applyAlignment="1">
      <alignment horizontal="center" vertical="center"/>
    </xf>
    <xf numFmtId="182" fontId="2" fillId="0" borderId="10" xfId="0" applyNumberFormat="1" applyFont="1" applyBorder="1" applyAlignment="1">
      <alignment horizontal="right" vertical="center"/>
    </xf>
    <xf numFmtId="182" fontId="2" fillId="0" borderId="10" xfId="0" applyNumberFormat="1" applyFont="1" applyBorder="1" applyAlignment="1">
      <alignment horizontal="center" vertical="center"/>
    </xf>
    <xf numFmtId="0" fontId="2" fillId="0" borderId="10" xfId="0" applyFont="1" applyBorder="1" applyAlignment="1">
      <alignment vertical="center"/>
    </xf>
    <xf numFmtId="181" fontId="2" fillId="0" borderId="10" xfId="0" applyNumberFormat="1" applyFont="1" applyBorder="1" applyAlignment="1">
      <alignment horizontal="center" vertical="center"/>
    </xf>
    <xf numFmtId="0" fontId="5" fillId="0" borderId="0" xfId="0" applyFont="1" applyAlignment="1">
      <alignment horizontal="center" vertical="center" wrapText="1"/>
    </xf>
    <xf numFmtId="183" fontId="10" fillId="0" borderId="13" xfId="0" applyNumberFormat="1" applyFont="1" applyFill="1" applyBorder="1" applyAlignment="1" applyProtection="1">
      <alignment horizontal="right" vertical="center"/>
      <protection/>
    </xf>
    <xf numFmtId="0" fontId="2" fillId="0" borderId="0" xfId="0" applyFont="1" applyAlignment="1">
      <alignment horizontal="center"/>
    </xf>
    <xf numFmtId="0" fontId="2" fillId="0" borderId="0" xfId="0" applyFont="1" applyAlignment="1">
      <alignment/>
    </xf>
    <xf numFmtId="49" fontId="10" fillId="33" borderId="10" xfId="0" applyNumberFormat="1" applyFont="1" applyFill="1" applyBorder="1" applyAlignment="1" applyProtection="1">
      <alignment horizontal="center" vertical="center" wrapText="1"/>
      <protection/>
    </xf>
    <xf numFmtId="49" fontId="10" fillId="33" borderId="14" xfId="0" applyNumberFormat="1" applyFont="1" applyFill="1" applyBorder="1" applyAlignment="1" applyProtection="1">
      <alignment horizontal="center" vertical="center" wrapText="1"/>
      <protection/>
    </xf>
    <xf numFmtId="49" fontId="10" fillId="33" borderId="15" xfId="0" applyNumberFormat="1" applyFont="1" applyFill="1" applyBorder="1" applyAlignment="1" applyProtection="1">
      <alignment horizontal="center" vertical="center" wrapText="1"/>
      <protection/>
    </xf>
    <xf numFmtId="49" fontId="9" fillId="33" borderId="11" xfId="0" applyNumberFormat="1" applyFont="1" applyFill="1" applyBorder="1" applyAlignment="1" applyProtection="1">
      <alignment horizontal="center" vertical="center" wrapText="1"/>
      <protection/>
    </xf>
    <xf numFmtId="49" fontId="9" fillId="33" borderId="12" xfId="0" applyNumberFormat="1" applyFont="1" applyFill="1" applyBorder="1" applyAlignment="1" applyProtection="1">
      <alignment horizontal="center" vertical="center" wrapText="1"/>
      <protection/>
    </xf>
    <xf numFmtId="43" fontId="9" fillId="33" borderId="10" xfId="0" applyNumberFormat="1" applyFont="1" applyFill="1" applyBorder="1" applyAlignment="1" applyProtection="1">
      <alignment horizontal="center" vertical="center" wrapText="1"/>
      <protection/>
    </xf>
    <xf numFmtId="0" fontId="1" fillId="0" borderId="10" xfId="0" applyFont="1" applyBorder="1" applyAlignment="1">
      <alignment/>
    </xf>
    <xf numFmtId="0" fontId="2" fillId="0" borderId="10" xfId="0" applyFont="1" applyBorder="1" applyAlignment="1">
      <alignment horizontal="center" vertical="center" wrapText="1"/>
    </xf>
    <xf numFmtId="43" fontId="10" fillId="33" borderId="10" xfId="0" applyNumberFormat="1" applyFont="1" applyFill="1" applyBorder="1" applyAlignment="1" applyProtection="1">
      <alignment horizontal="center" vertical="center" wrapText="1"/>
      <protection/>
    </xf>
    <xf numFmtId="43" fontId="2" fillId="0" borderId="10" xfId="0" applyNumberFormat="1" applyFont="1" applyBorder="1" applyAlignment="1">
      <alignment horizontal="center" vertical="center"/>
    </xf>
    <xf numFmtId="43" fontId="2" fillId="0" borderId="10" xfId="0" applyNumberFormat="1" applyFont="1" applyBorder="1" applyAlignment="1">
      <alignment/>
    </xf>
    <xf numFmtId="57" fontId="0" fillId="0" borderId="10" xfId="0" applyNumberFormat="1" applyBorder="1" applyAlignment="1">
      <alignment/>
    </xf>
    <xf numFmtId="0" fontId="0" fillId="0" borderId="10" xfId="0" applyBorder="1" applyAlignment="1">
      <alignment/>
    </xf>
    <xf numFmtId="0" fontId="2" fillId="0" borderId="10" xfId="0" applyFont="1" applyBorder="1" applyAlignment="1">
      <alignment/>
    </xf>
    <xf numFmtId="43" fontId="0" fillId="0" borderId="10" xfId="0" applyNumberFormat="1" applyBorder="1" applyAlignment="1">
      <alignment/>
    </xf>
    <xf numFmtId="0" fontId="5" fillId="0" borderId="0" xfId="0" applyFont="1" applyAlignment="1">
      <alignment horizontal="left" vertical="center"/>
    </xf>
    <xf numFmtId="0" fontId="1" fillId="33" borderId="10" xfId="0" applyFont="1" applyFill="1" applyBorder="1" applyAlignment="1">
      <alignment vertical="center"/>
    </xf>
    <xf numFmtId="0" fontId="2" fillId="0" borderId="0" xfId="0" applyFont="1" applyFill="1" applyAlignment="1">
      <alignment horizontal="center" vertical="center" wrapText="1"/>
    </xf>
    <xf numFmtId="184" fontId="0" fillId="33" borderId="0" xfId="0" applyNumberFormat="1" applyFill="1" applyAlignment="1">
      <alignment horizontal="center" vertical="center" wrapText="1"/>
    </xf>
    <xf numFmtId="185" fontId="5" fillId="33" borderId="0" xfId="0" applyNumberFormat="1" applyFont="1" applyFill="1" applyAlignment="1">
      <alignment horizontal="center" vertical="center" wrapText="1"/>
    </xf>
    <xf numFmtId="184" fontId="10" fillId="33" borderId="10" xfId="0" applyNumberFormat="1" applyFont="1" applyFill="1" applyBorder="1" applyAlignment="1" applyProtection="1">
      <alignment horizontal="center" vertical="center" wrapText="1"/>
      <protection/>
    </xf>
    <xf numFmtId="184" fontId="10" fillId="33" borderId="16" xfId="0" applyNumberFormat="1" applyFont="1" applyFill="1" applyBorder="1" applyAlignment="1" applyProtection="1">
      <alignment horizontal="center" vertical="center" wrapText="1"/>
      <protection/>
    </xf>
    <xf numFmtId="180" fontId="10" fillId="0" borderId="10" xfId="0" applyNumberFormat="1" applyFont="1" applyBorder="1" applyAlignment="1" applyProtection="1">
      <alignment horizontal="center" vertical="center" wrapText="1"/>
      <protection/>
    </xf>
    <xf numFmtId="184" fontId="10" fillId="33" borderId="17" xfId="0" applyNumberFormat="1" applyFont="1" applyFill="1" applyBorder="1" applyAlignment="1" applyProtection="1">
      <alignment horizontal="center" vertical="center" wrapText="1"/>
      <protection/>
    </xf>
    <xf numFmtId="184" fontId="11" fillId="33" borderId="11" xfId="0" applyNumberFormat="1" applyFont="1" applyFill="1" applyBorder="1" applyAlignment="1">
      <alignment horizontal="center" vertical="center" wrapText="1"/>
    </xf>
    <xf numFmtId="184" fontId="11" fillId="33" borderId="12" xfId="0" applyNumberFormat="1" applyFont="1" applyFill="1" applyBorder="1" applyAlignment="1">
      <alignment horizontal="center" vertical="center" wrapText="1"/>
    </xf>
    <xf numFmtId="184" fontId="11" fillId="33" borderId="18" xfId="0" applyNumberFormat="1" applyFont="1" applyFill="1" applyBorder="1" applyAlignment="1">
      <alignment horizontal="center" vertical="center" wrapText="1"/>
    </xf>
    <xf numFmtId="43" fontId="9" fillId="0" borderId="19" xfId="0" applyNumberFormat="1" applyFont="1" applyBorder="1" applyAlignment="1" applyProtection="1">
      <alignment horizontal="right" vertical="center" wrapText="1"/>
      <protection/>
    </xf>
    <xf numFmtId="43" fontId="9" fillId="0" borderId="10" xfId="0" applyNumberFormat="1" applyFont="1" applyBorder="1" applyAlignment="1" applyProtection="1">
      <alignment horizontal="right" vertical="center" wrapText="1"/>
      <protection/>
    </xf>
    <xf numFmtId="184" fontId="2" fillId="33" borderId="10" xfId="0" applyNumberFormat="1" applyFont="1" applyFill="1" applyBorder="1" applyAlignment="1">
      <alignment horizontal="center" vertical="center" wrapText="1"/>
    </xf>
    <xf numFmtId="43" fontId="2" fillId="33" borderId="11" xfId="0" applyNumberFormat="1" applyFont="1" applyFill="1" applyBorder="1" applyAlignment="1">
      <alignment horizontal="right" vertical="center" wrapText="1"/>
    </xf>
    <xf numFmtId="43" fontId="2" fillId="34" borderId="10" xfId="0" applyNumberFormat="1" applyFont="1" applyFill="1" applyBorder="1" applyAlignment="1">
      <alignment horizontal="right" vertical="center" wrapText="1"/>
    </xf>
    <xf numFmtId="182" fontId="2" fillId="33" borderId="0" xfId="0" applyNumberFormat="1" applyFont="1" applyFill="1" applyAlignment="1">
      <alignment horizontal="left" vertical="center" wrapText="1"/>
    </xf>
    <xf numFmtId="0" fontId="0" fillId="33" borderId="0" xfId="63" applyFill="1">
      <alignment vertical="center"/>
      <protection/>
    </xf>
    <xf numFmtId="0" fontId="12" fillId="33" borderId="0" xfId="63" applyFont="1" applyFill="1" applyBorder="1" applyAlignment="1">
      <alignment horizontal="center" vertical="center" shrinkToFit="1"/>
      <protection/>
    </xf>
    <xf numFmtId="0" fontId="7" fillId="33" borderId="0" xfId="0" applyFont="1" applyFill="1" applyAlignment="1">
      <alignment horizontal="left" vertical="center"/>
    </xf>
    <xf numFmtId="185" fontId="5" fillId="33" borderId="0" xfId="0" applyNumberFormat="1" applyFont="1" applyFill="1" applyAlignment="1">
      <alignment horizontal="right" vertical="center" wrapText="1"/>
    </xf>
    <xf numFmtId="0" fontId="10" fillId="33" borderId="10" xfId="0" applyFont="1" applyFill="1" applyBorder="1" applyAlignment="1">
      <alignment horizontal="center" vertical="center" wrapText="1"/>
    </xf>
    <xf numFmtId="0" fontId="2" fillId="33" borderId="10" xfId="63" applyFont="1" applyFill="1" applyBorder="1" applyAlignment="1">
      <alignment horizontal="center" vertical="center"/>
      <protection/>
    </xf>
    <xf numFmtId="0" fontId="9" fillId="33" borderId="10" xfId="0" applyFont="1" applyFill="1" applyBorder="1" applyAlignment="1">
      <alignment horizontal="center" vertical="center" wrapText="1"/>
    </xf>
    <xf numFmtId="43" fontId="9" fillId="0" borderId="13" xfId="0" applyNumberFormat="1" applyFont="1" applyFill="1" applyBorder="1" applyAlignment="1" applyProtection="1">
      <alignment horizontal="right" vertical="center" wrapText="1"/>
      <protection/>
    </xf>
    <xf numFmtId="183" fontId="8" fillId="0" borderId="13" xfId="0" applyNumberFormat="1" applyFont="1" applyFill="1" applyBorder="1" applyAlignment="1" applyProtection="1">
      <alignment horizontal="right" vertical="center" wrapText="1"/>
      <protection/>
    </xf>
    <xf numFmtId="43" fontId="10" fillId="0" borderId="13" xfId="0" applyNumberFormat="1" applyFont="1" applyFill="1" applyBorder="1" applyAlignment="1" applyProtection="1">
      <alignment horizontal="right" vertical="center" wrapText="1"/>
      <protection/>
    </xf>
    <xf numFmtId="0" fontId="10" fillId="33" borderId="10" xfId="0" applyFont="1" applyFill="1" applyBorder="1" applyAlignment="1">
      <alignment horizontal="center" vertical="center"/>
    </xf>
    <xf numFmtId="183" fontId="8" fillId="0" borderId="13" xfId="0" applyNumberFormat="1" applyFont="1" applyFill="1" applyBorder="1" applyAlignment="1" applyProtection="1">
      <alignment horizontal="right" vertical="center"/>
      <protection/>
    </xf>
    <xf numFmtId="180" fontId="11" fillId="33" borderId="0" xfId="63" applyNumberFormat="1" applyFont="1" applyFill="1" applyAlignment="1">
      <alignment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2" fontId="2" fillId="33" borderId="0" xfId="0" applyNumberFormat="1" applyFont="1" applyFill="1" applyAlignment="1">
      <alignment vertical="center" wrapText="1"/>
    </xf>
    <xf numFmtId="180" fontId="12" fillId="33" borderId="0" xfId="63" applyNumberFormat="1" applyFont="1" applyFill="1" applyAlignment="1">
      <alignment horizontal="center" vertical="center" wrapText="1"/>
      <protection/>
    </xf>
    <xf numFmtId="180" fontId="10" fillId="0" borderId="13" xfId="0" applyNumberFormat="1" applyFont="1" applyBorder="1" applyAlignment="1" applyProtection="1">
      <alignment horizontal="center" vertical="center" wrapText="1"/>
      <protection/>
    </xf>
    <xf numFmtId="180" fontId="10" fillId="0" borderId="20" xfId="0" applyNumberFormat="1"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180" fontId="10" fillId="0" borderId="21" xfId="0" applyNumberFormat="1" applyFont="1" applyBorder="1" applyAlignment="1" applyProtection="1">
      <alignment horizontal="center" vertical="center" wrapText="1"/>
      <protection/>
    </xf>
    <xf numFmtId="0" fontId="53" fillId="0" borderId="22" xfId="0" applyFont="1" applyBorder="1" applyAlignment="1" applyProtection="1">
      <alignment horizontal="center" vertical="center"/>
      <protection/>
    </xf>
    <xf numFmtId="0" fontId="53" fillId="0" borderId="23" xfId="0" applyFont="1" applyBorder="1" applyAlignment="1" applyProtection="1">
      <alignment horizontal="center" vertical="center"/>
      <protection/>
    </xf>
    <xf numFmtId="43" fontId="53" fillId="0" borderId="13" xfId="0" applyNumberFormat="1" applyFont="1" applyBorder="1" applyAlignment="1" applyProtection="1">
      <alignment horizontal="right" vertical="center"/>
      <protection/>
    </xf>
    <xf numFmtId="0" fontId="53" fillId="0" borderId="13" xfId="0" applyFont="1" applyBorder="1" applyAlignment="1" applyProtection="1">
      <alignment vertical="center"/>
      <protection/>
    </xf>
    <xf numFmtId="0" fontId="54" fillId="0" borderId="13" xfId="0" applyFont="1" applyBorder="1" applyAlignment="1" applyProtection="1">
      <alignment vertical="center"/>
      <protection/>
    </xf>
    <xf numFmtId="43" fontId="54" fillId="0" borderId="13" xfId="0" applyNumberFormat="1" applyFont="1" applyBorder="1" applyAlignment="1" applyProtection="1">
      <alignment horizontal="right" vertical="center"/>
      <protection/>
    </xf>
    <xf numFmtId="4" fontId="13" fillId="0" borderId="13" xfId="0" applyNumberFormat="1" applyFont="1" applyFill="1" applyBorder="1" applyAlignment="1" applyProtection="1">
      <alignment horizontal="right" vertical="center"/>
      <protection/>
    </xf>
    <xf numFmtId="180" fontId="2" fillId="33" borderId="0" xfId="63" applyNumberFormat="1" applyFont="1" applyFill="1" applyAlignment="1">
      <alignment horizontal="left" vertical="center" wrapText="1"/>
      <protection/>
    </xf>
    <xf numFmtId="0" fontId="11" fillId="33" borderId="12" xfId="63" applyNumberFormat="1" applyFont="1" applyFill="1" applyBorder="1" applyAlignment="1">
      <alignment horizontal="center" vertical="center" wrapText="1"/>
      <protection/>
    </xf>
    <xf numFmtId="0" fontId="11" fillId="33" borderId="24" xfId="63" applyNumberFormat="1" applyFont="1" applyFill="1" applyBorder="1" applyAlignment="1">
      <alignment horizontal="center" vertical="center" wrapText="1"/>
      <protection/>
    </xf>
    <xf numFmtId="43" fontId="53" fillId="0" borderId="13" xfId="0" applyNumberFormat="1" applyFont="1" applyFill="1" applyBorder="1" applyAlignment="1" applyProtection="1">
      <alignment vertical="center"/>
      <protection/>
    </xf>
    <xf numFmtId="0" fontId="55" fillId="0" borderId="13" xfId="0" applyFont="1" applyBorder="1" applyAlignment="1" applyProtection="1">
      <alignment vertical="center"/>
      <protection/>
    </xf>
    <xf numFmtId="43" fontId="54" fillId="0" borderId="13" xfId="0" applyNumberFormat="1" applyFont="1" applyFill="1" applyBorder="1" applyAlignment="1" applyProtection="1">
      <alignment vertical="center"/>
      <protection/>
    </xf>
    <xf numFmtId="0" fontId="0" fillId="33" borderId="0" xfId="0" applyFill="1" applyBorder="1" applyAlignment="1">
      <alignment/>
    </xf>
    <xf numFmtId="43" fontId="0" fillId="33" borderId="0" xfId="0" applyNumberFormat="1" applyFill="1" applyAlignment="1">
      <alignment/>
    </xf>
    <xf numFmtId="0" fontId="0" fillId="33" borderId="0" xfId="0" applyFill="1" applyAlignment="1">
      <alignment horizontal="center" vertical="center" wrapText="1"/>
    </xf>
    <xf numFmtId="0" fontId="14" fillId="33" borderId="0" xfId="0" applyFont="1" applyFill="1" applyBorder="1" applyAlignment="1">
      <alignment horizontal="left" vertical="center" shrinkToFit="1"/>
    </xf>
    <xf numFmtId="43" fontId="14" fillId="33" borderId="0" xfId="0" applyNumberFormat="1"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6" fillId="33" borderId="0" xfId="0" applyFont="1" applyFill="1" applyBorder="1" applyAlignment="1">
      <alignment horizontal="left" vertical="center" shrinkToFit="1"/>
    </xf>
    <xf numFmtId="43" fontId="6" fillId="33" borderId="0" xfId="0" applyNumberFormat="1" applyFont="1" applyFill="1" applyBorder="1" applyAlignment="1">
      <alignment horizontal="left" vertical="center" shrinkToFit="1"/>
    </xf>
    <xf numFmtId="43" fontId="5" fillId="33" borderId="0" xfId="0" applyNumberFormat="1" applyFont="1" applyFill="1" applyAlignment="1">
      <alignment horizontal="center" vertical="center" wrapText="1"/>
    </xf>
    <xf numFmtId="0" fontId="6" fillId="33" borderId="0" xfId="0" applyFont="1" applyFill="1" applyBorder="1" applyAlignment="1">
      <alignment horizontal="right" vertical="center" shrinkToFit="1"/>
    </xf>
    <xf numFmtId="49" fontId="10" fillId="33" borderId="22" xfId="0" applyNumberFormat="1" applyFont="1" applyFill="1" applyBorder="1" applyAlignment="1" applyProtection="1">
      <alignment horizontal="center" vertical="center"/>
      <protection/>
    </xf>
    <xf numFmtId="49" fontId="10" fillId="33" borderId="25" xfId="0" applyNumberFormat="1" applyFont="1" applyFill="1" applyBorder="1" applyAlignment="1" applyProtection="1">
      <alignment horizontal="center" vertical="center"/>
      <protection/>
    </xf>
    <xf numFmtId="49" fontId="10" fillId="33" borderId="23" xfId="0" applyNumberFormat="1" applyFont="1" applyFill="1" applyBorder="1" applyAlignment="1" applyProtection="1">
      <alignment horizontal="center" vertical="center"/>
      <protection/>
    </xf>
    <xf numFmtId="49" fontId="10" fillId="33" borderId="20" xfId="0" applyNumberFormat="1" applyFont="1" applyFill="1" applyBorder="1" applyAlignment="1" applyProtection="1">
      <alignment horizontal="center" vertical="center" wrapText="1"/>
      <protection/>
    </xf>
    <xf numFmtId="43" fontId="10" fillId="33" borderId="26" xfId="0" applyNumberFormat="1" applyFont="1" applyFill="1" applyBorder="1" applyAlignment="1" applyProtection="1">
      <alignment horizontal="center" vertical="center"/>
      <protection/>
    </xf>
    <xf numFmtId="49" fontId="10" fillId="33" borderId="20" xfId="0" applyNumberFormat="1" applyFont="1" applyFill="1" applyBorder="1" applyAlignment="1" applyProtection="1">
      <alignment horizontal="center" vertical="center"/>
      <protection/>
    </xf>
    <xf numFmtId="49" fontId="10" fillId="33" borderId="27" xfId="0" applyNumberFormat="1" applyFont="1" applyFill="1" applyBorder="1" applyAlignment="1" applyProtection="1">
      <alignment horizontal="center" vertical="center" wrapText="1"/>
      <protection/>
    </xf>
    <xf numFmtId="43" fontId="10" fillId="33" borderId="28" xfId="0" applyNumberFormat="1" applyFont="1" applyFill="1" applyBorder="1" applyAlignment="1" applyProtection="1">
      <alignment horizontal="center" vertical="center"/>
      <protection/>
    </xf>
    <xf numFmtId="43" fontId="10" fillId="33" borderId="10" xfId="0" applyNumberFormat="1" applyFont="1" applyFill="1" applyBorder="1" applyAlignment="1" applyProtection="1">
      <alignment horizontal="center" vertical="center"/>
      <protection/>
    </xf>
    <xf numFmtId="0" fontId="9" fillId="33" borderId="29" xfId="0" applyFont="1" applyFill="1" applyBorder="1" applyAlignment="1" applyProtection="1">
      <alignment horizontal="center" vertical="center"/>
      <protection/>
    </xf>
    <xf numFmtId="0" fontId="9" fillId="33" borderId="30" xfId="0" applyFont="1" applyFill="1" applyBorder="1" applyAlignment="1" applyProtection="1">
      <alignment horizontal="center" vertical="center"/>
      <protection/>
    </xf>
    <xf numFmtId="0" fontId="9" fillId="33" borderId="31" xfId="0" applyFont="1" applyFill="1" applyBorder="1" applyAlignment="1" applyProtection="1">
      <alignment horizontal="center" vertical="center"/>
      <protection/>
    </xf>
    <xf numFmtId="43" fontId="9" fillId="0" borderId="13" xfId="0" applyNumberFormat="1" applyFont="1" applyFill="1" applyBorder="1" applyAlignment="1" applyProtection="1">
      <alignment vertical="center"/>
      <protection/>
    </xf>
    <xf numFmtId="0" fontId="4" fillId="0" borderId="13" xfId="0" applyFont="1" applyFill="1" applyBorder="1" applyAlignment="1" applyProtection="1">
      <alignment horizontal="left" vertical="center"/>
      <protection/>
    </xf>
    <xf numFmtId="0" fontId="4" fillId="0" borderId="13" xfId="0" applyFont="1" applyFill="1" applyBorder="1" applyAlignment="1" applyProtection="1">
      <alignment vertical="center"/>
      <protection/>
    </xf>
    <xf numFmtId="43" fontId="10" fillId="0" borderId="13" xfId="0" applyNumberFormat="1" applyFont="1" applyFill="1" applyBorder="1" applyAlignment="1" applyProtection="1">
      <alignment horizontal="right" vertical="center"/>
      <protection/>
    </xf>
    <xf numFmtId="4" fontId="4" fillId="0" borderId="13"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horizontal="left" vertical="center"/>
      <protection/>
    </xf>
    <xf numFmtId="0" fontId="6" fillId="0" borderId="13" xfId="0" applyFont="1" applyFill="1" applyBorder="1" applyAlignment="1" applyProtection="1">
      <alignment vertical="center"/>
      <protection/>
    </xf>
    <xf numFmtId="4" fontId="6" fillId="0" borderId="13" xfId="0" applyNumberFormat="1" applyFont="1" applyFill="1" applyBorder="1" applyAlignment="1" applyProtection="1">
      <alignment horizontal="right" vertical="center" wrapText="1"/>
      <protection/>
    </xf>
    <xf numFmtId="0" fontId="14" fillId="33" borderId="0" xfId="0" applyFont="1" applyFill="1" applyBorder="1" applyAlignment="1">
      <alignment horizontal="right" vertical="center" shrinkToFit="1"/>
    </xf>
    <xf numFmtId="49" fontId="14"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2" fontId="15" fillId="33" borderId="0" xfId="0" applyNumberFormat="1" applyFont="1" applyFill="1" applyAlignment="1">
      <alignment/>
    </xf>
    <xf numFmtId="182" fontId="0" fillId="33" borderId="0" xfId="0" applyNumberFormat="1" applyFill="1" applyAlignment="1">
      <alignment/>
    </xf>
    <xf numFmtId="182" fontId="0" fillId="33" borderId="0" xfId="0" applyNumberFormat="1" applyFill="1" applyAlignment="1">
      <alignment horizontal="center" vertical="center" wrapText="1"/>
    </xf>
    <xf numFmtId="182" fontId="6" fillId="33" borderId="0" xfId="0" applyNumberFormat="1" applyFont="1" applyFill="1" applyBorder="1" applyAlignment="1">
      <alignment horizontal="left" shrinkToFit="1"/>
    </xf>
    <xf numFmtId="182" fontId="14" fillId="33" borderId="0" xfId="0" applyNumberFormat="1" applyFont="1" applyFill="1" applyBorder="1" applyAlignment="1">
      <alignment horizontal="left" vertical="center" shrinkToFit="1"/>
    </xf>
    <xf numFmtId="182" fontId="3" fillId="33" borderId="0" xfId="0" applyNumberFormat="1" applyFont="1" applyFill="1" applyBorder="1" applyAlignment="1">
      <alignment horizontal="center" vertical="center" shrinkToFit="1"/>
    </xf>
    <xf numFmtId="182" fontId="14" fillId="33" borderId="32" xfId="0" applyNumberFormat="1" applyFont="1" applyFill="1" applyBorder="1" applyAlignment="1">
      <alignment horizontal="left" vertical="center" shrinkToFit="1"/>
    </xf>
    <xf numFmtId="182" fontId="6" fillId="33" borderId="32" xfId="0" applyNumberFormat="1" applyFont="1" applyFill="1" applyBorder="1" applyAlignment="1">
      <alignment horizontal="left" vertical="center" shrinkToFit="1"/>
    </xf>
    <xf numFmtId="182" fontId="6" fillId="33" borderId="32" xfId="0" applyNumberFormat="1" applyFont="1" applyFill="1" applyBorder="1" applyAlignment="1">
      <alignment horizontal="right" vertical="center" shrinkToFit="1"/>
    </xf>
    <xf numFmtId="182" fontId="10" fillId="33" borderId="13" xfId="0" applyNumberFormat="1" applyFont="1" applyFill="1" applyBorder="1" applyAlignment="1">
      <alignment horizontal="center" vertical="center" shrinkToFit="1"/>
    </xf>
    <xf numFmtId="182" fontId="10" fillId="33" borderId="33" xfId="0" applyNumberFormat="1" applyFont="1" applyFill="1" applyBorder="1" applyAlignment="1">
      <alignment horizontal="center" vertical="center" wrapText="1" shrinkToFit="1"/>
    </xf>
    <xf numFmtId="182" fontId="10" fillId="33" borderId="34" xfId="0" applyNumberFormat="1" applyFont="1" applyFill="1" applyBorder="1" applyAlignment="1">
      <alignment horizontal="center" vertical="center" wrapText="1" shrinkToFit="1"/>
    </xf>
    <xf numFmtId="182" fontId="10" fillId="33" borderId="20" xfId="0" applyNumberFormat="1" applyFont="1" applyFill="1" applyBorder="1" applyAlignment="1">
      <alignment horizontal="center" vertical="center" shrinkToFit="1"/>
    </xf>
    <xf numFmtId="182" fontId="10" fillId="33" borderId="33" xfId="0" applyNumberFormat="1" applyFont="1" applyFill="1" applyBorder="1" applyAlignment="1">
      <alignment horizontal="center" vertical="center" shrinkToFit="1"/>
    </xf>
    <xf numFmtId="0" fontId="10" fillId="0" borderId="22"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182" fontId="10" fillId="33" borderId="10" xfId="0" applyNumberFormat="1" applyFont="1" applyFill="1" applyBorder="1" applyAlignment="1">
      <alignment horizontal="center" vertical="center" shrinkToFit="1"/>
    </xf>
    <xf numFmtId="182" fontId="10" fillId="33" borderId="25" xfId="0" applyNumberFormat="1" applyFont="1" applyFill="1" applyBorder="1" applyAlignment="1">
      <alignment horizontal="center" vertical="center" wrapText="1" shrinkToFit="1"/>
    </xf>
    <xf numFmtId="182" fontId="10" fillId="33" borderId="35" xfId="0" applyNumberFormat="1" applyFont="1" applyFill="1" applyBorder="1" applyAlignment="1">
      <alignment horizontal="center" vertical="center" shrinkToFit="1"/>
    </xf>
    <xf numFmtId="182" fontId="10" fillId="33" borderId="36" xfId="0" applyNumberFormat="1" applyFont="1" applyFill="1" applyBorder="1" applyAlignment="1">
      <alignment horizontal="center" vertical="center" shrinkToFit="1"/>
    </xf>
    <xf numFmtId="0" fontId="10" fillId="0" borderId="37" xfId="0" applyFont="1" applyBorder="1" applyAlignment="1" applyProtection="1">
      <alignment horizontal="center" vertical="center"/>
      <protection/>
    </xf>
    <xf numFmtId="182" fontId="10" fillId="33" borderId="14" xfId="0" applyNumberFormat="1" applyFont="1" applyFill="1" applyBorder="1" applyAlignment="1">
      <alignment horizontal="center" vertical="center" shrinkToFit="1"/>
    </xf>
    <xf numFmtId="182" fontId="10" fillId="33" borderId="38" xfId="0" applyNumberFormat="1" applyFont="1" applyFill="1" applyBorder="1" applyAlignment="1">
      <alignment horizontal="center" vertical="center" wrapText="1" shrinkToFit="1"/>
    </xf>
    <xf numFmtId="182" fontId="9" fillId="33" borderId="10" xfId="0" applyNumberFormat="1" applyFont="1" applyFill="1" applyBorder="1" applyAlignment="1">
      <alignment horizontal="center" vertical="center" shrinkToFit="1"/>
    </xf>
    <xf numFmtId="43" fontId="9" fillId="33" borderId="10" xfId="0" applyNumberFormat="1" applyFont="1" applyFill="1" applyBorder="1" applyAlignment="1">
      <alignment horizontal="right" vertical="center" shrinkToFit="1"/>
    </xf>
    <xf numFmtId="182" fontId="9" fillId="33" borderId="11" xfId="0" applyNumberFormat="1" applyFont="1" applyFill="1" applyBorder="1" applyAlignment="1">
      <alignment horizontal="center" vertical="center" shrinkToFit="1"/>
    </xf>
    <xf numFmtId="182" fontId="9" fillId="33" borderId="12" xfId="0" applyNumberFormat="1" applyFont="1" applyFill="1" applyBorder="1" applyAlignment="1">
      <alignment horizontal="center" vertical="center" shrinkToFit="1"/>
    </xf>
    <xf numFmtId="182" fontId="9" fillId="33" borderId="24" xfId="0" applyNumberFormat="1" applyFont="1" applyFill="1" applyBorder="1" applyAlignment="1">
      <alignment horizontal="center" vertical="center" shrinkToFit="1"/>
    </xf>
    <xf numFmtId="43" fontId="53" fillId="0" borderId="10" xfId="0" applyNumberFormat="1" applyFont="1" applyFill="1" applyBorder="1" applyAlignment="1" applyProtection="1">
      <alignment horizontal="right" vertical="center"/>
      <protection/>
    </xf>
    <xf numFmtId="182" fontId="10" fillId="33" borderId="10" xfId="0" applyNumberFormat="1" applyFont="1" applyFill="1" applyBorder="1" applyAlignment="1">
      <alignment horizontal="left" vertical="center" shrinkToFit="1"/>
    </xf>
    <xf numFmtId="43" fontId="54" fillId="0" borderId="10" xfId="0" applyNumberFormat="1" applyFont="1" applyFill="1" applyBorder="1" applyAlignment="1" applyProtection="1">
      <alignment horizontal="right" vertical="center"/>
      <protection/>
    </xf>
    <xf numFmtId="0" fontId="10"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left" vertical="center"/>
      <protection/>
    </xf>
    <xf numFmtId="4" fontId="4" fillId="0" borderId="13" xfId="0" applyNumberFormat="1" applyFont="1" applyFill="1" applyBorder="1" applyAlignment="1" applyProtection="1">
      <alignment horizontal="right" vertical="center"/>
      <protection/>
    </xf>
    <xf numFmtId="4" fontId="6" fillId="0" borderId="13" xfId="0" applyNumberFormat="1" applyFont="1" applyFill="1" applyBorder="1" applyAlignment="1" applyProtection="1">
      <alignment horizontal="right" vertical="center"/>
      <protection/>
    </xf>
    <xf numFmtId="43" fontId="2" fillId="34" borderId="10" xfId="0" applyNumberFormat="1" applyFont="1" applyFill="1" applyBorder="1" applyAlignment="1">
      <alignment horizontal="right"/>
    </xf>
    <xf numFmtId="43" fontId="10" fillId="0" borderId="10" xfId="0" applyNumberFormat="1" applyFont="1" applyFill="1" applyBorder="1" applyAlignment="1" applyProtection="1">
      <alignment horizontal="right" vertical="center"/>
      <protection/>
    </xf>
    <xf numFmtId="43" fontId="10" fillId="34" borderId="10" xfId="0" applyNumberFormat="1" applyFont="1" applyFill="1" applyBorder="1" applyAlignment="1">
      <alignment horizontal="right" shrinkToFit="1"/>
    </xf>
    <xf numFmtId="182" fontId="0" fillId="33" borderId="0" xfId="0" applyNumberFormat="1" applyFill="1" applyAlignment="1">
      <alignment/>
    </xf>
    <xf numFmtId="182" fontId="14" fillId="33" borderId="0" xfId="0" applyNumberFormat="1" applyFont="1" applyFill="1" applyBorder="1" applyAlignment="1">
      <alignment horizontal="right" vertical="center" shrinkToFit="1"/>
    </xf>
    <xf numFmtId="182" fontId="14" fillId="33" borderId="32" xfId="0" applyNumberFormat="1" applyFont="1" applyFill="1" applyBorder="1" applyAlignment="1">
      <alignment horizontal="right" vertical="center" shrinkToFit="1"/>
    </xf>
    <xf numFmtId="182" fontId="10" fillId="33" borderId="23" xfId="0" applyNumberFormat="1" applyFont="1" applyFill="1" applyBorder="1" applyAlignment="1">
      <alignment horizontal="center" vertical="center" wrapText="1" shrinkToFit="1"/>
    </xf>
    <xf numFmtId="182" fontId="2" fillId="33" borderId="22" xfId="0" applyNumberFormat="1" applyFont="1" applyFill="1" applyBorder="1" applyAlignment="1">
      <alignment horizontal="center" vertical="center" wrapText="1"/>
    </xf>
    <xf numFmtId="182" fontId="2" fillId="33" borderId="25" xfId="0" applyNumberFormat="1" applyFont="1" applyFill="1" applyBorder="1" applyAlignment="1">
      <alignment horizontal="center" vertical="center" wrapText="1"/>
    </xf>
    <xf numFmtId="182" fontId="2" fillId="33" borderId="23" xfId="0" applyNumberFormat="1" applyFont="1" applyFill="1" applyBorder="1" applyAlignment="1">
      <alignment horizontal="center" vertical="center" wrapText="1"/>
    </xf>
    <xf numFmtId="182" fontId="2" fillId="33" borderId="20" xfId="0" applyNumberFormat="1" applyFont="1" applyFill="1" applyBorder="1" applyAlignment="1">
      <alignment horizontal="center" vertical="center" wrapText="1"/>
    </xf>
    <xf numFmtId="43" fontId="10" fillId="0" borderId="10" xfId="0" applyNumberFormat="1" applyFont="1" applyFill="1" applyBorder="1" applyAlignment="1" applyProtection="1">
      <alignment horizontal="right" vertical="center" wrapText="1"/>
      <protection/>
    </xf>
    <xf numFmtId="182" fontId="0" fillId="33" borderId="0" xfId="0" applyNumberFormat="1" applyFill="1" applyAlignment="1">
      <alignment vertical="center" wrapText="1"/>
    </xf>
    <xf numFmtId="182" fontId="10" fillId="33" borderId="0" xfId="0" applyNumberFormat="1" applyFont="1" applyFill="1" applyBorder="1" applyAlignment="1">
      <alignment horizontal="left" vertical="center" shrinkToFit="1"/>
    </xf>
    <xf numFmtId="182" fontId="6" fillId="33" borderId="0" xfId="0" applyNumberFormat="1" applyFont="1" applyFill="1" applyBorder="1" applyAlignment="1">
      <alignment horizontal="left" vertical="center" shrinkToFit="1"/>
    </xf>
    <xf numFmtId="182" fontId="10" fillId="33" borderId="13" xfId="0" applyNumberFormat="1" applyFont="1" applyFill="1" applyBorder="1" applyAlignment="1">
      <alignment horizontal="left" vertical="center" shrinkToFit="1"/>
    </xf>
    <xf numFmtId="43" fontId="10" fillId="33" borderId="10" xfId="0" applyNumberFormat="1" applyFont="1" applyFill="1" applyBorder="1" applyAlignment="1">
      <alignment horizontal="right" vertical="center" shrinkToFit="1"/>
    </xf>
    <xf numFmtId="182" fontId="2" fillId="33" borderId="0" xfId="0" applyNumberFormat="1" applyFont="1" applyFill="1" applyBorder="1" applyAlignment="1">
      <alignment horizontal="left" vertical="center"/>
    </xf>
    <xf numFmtId="182" fontId="10" fillId="33" borderId="22" xfId="0" applyNumberFormat="1" applyFont="1" applyFill="1" applyBorder="1" applyAlignment="1">
      <alignment horizontal="left" vertical="center" shrinkToFit="1"/>
    </xf>
    <xf numFmtId="43" fontId="2" fillId="33" borderId="10" xfId="0" applyNumberFormat="1" applyFont="1" applyFill="1" applyBorder="1" applyAlignment="1">
      <alignment/>
    </xf>
    <xf numFmtId="182" fontId="0" fillId="33" borderId="0" xfId="0" applyNumberFormat="1" applyFont="1" applyFill="1" applyAlignment="1">
      <alignment/>
    </xf>
    <xf numFmtId="182" fontId="3" fillId="33" borderId="0" xfId="0" applyNumberFormat="1" applyFont="1" applyFill="1" applyBorder="1" applyAlignment="1">
      <alignment vertical="center" shrinkToFit="1"/>
    </xf>
    <xf numFmtId="182" fontId="10" fillId="33" borderId="13" xfId="0" applyNumberFormat="1" applyFont="1" applyFill="1" applyBorder="1" applyAlignment="1">
      <alignment vertical="center" shrinkToFit="1"/>
    </xf>
    <xf numFmtId="43" fontId="10" fillId="33" borderId="13" xfId="0" applyNumberFormat="1" applyFont="1" applyFill="1" applyBorder="1" applyAlignment="1">
      <alignment horizontal="right" vertical="center" shrinkToFit="1"/>
    </xf>
    <xf numFmtId="182" fontId="9" fillId="33" borderId="13" xfId="0" applyNumberFormat="1" applyFont="1" applyFill="1" applyBorder="1" applyAlignment="1">
      <alignment horizontal="center" vertical="center" shrinkToFit="1"/>
    </xf>
    <xf numFmtId="49" fontId="10" fillId="33" borderId="13" xfId="0" applyNumberFormat="1" applyFont="1" applyFill="1" applyBorder="1" applyAlignment="1" applyProtection="1">
      <alignment horizontal="center" vertical="center"/>
      <protection/>
    </xf>
    <xf numFmtId="49" fontId="10" fillId="35" borderId="13" xfId="0" applyNumberFormat="1" applyFont="1" applyFill="1" applyBorder="1" applyAlignment="1" applyProtection="1">
      <alignment horizontal="center" vertical="center"/>
      <protection/>
    </xf>
    <xf numFmtId="49" fontId="54" fillId="33" borderId="13" xfId="0" applyNumberFormat="1" applyFont="1" applyFill="1" applyBorder="1" applyAlignment="1" applyProtection="1">
      <alignment horizontal="center" vertical="center"/>
      <protection/>
    </xf>
    <xf numFmtId="49" fontId="54" fillId="33" borderId="13" xfId="0" applyNumberFormat="1" applyFont="1" applyFill="1" applyBorder="1" applyAlignment="1" applyProtection="1">
      <alignment horizontal="left" vertical="center"/>
      <protection/>
    </xf>
    <xf numFmtId="43" fontId="54" fillId="0" borderId="0" xfId="0" applyNumberFormat="1" applyFont="1" applyBorder="1" applyAlignment="1" applyProtection="1">
      <alignment/>
      <protection/>
    </xf>
    <xf numFmtId="43" fontId="54" fillId="33" borderId="13" xfId="0" applyNumberFormat="1" applyFont="1" applyFill="1" applyBorder="1" applyAlignment="1" applyProtection="1">
      <alignment horizontal="right" vertical="center" wrapText="1"/>
      <protection/>
    </xf>
    <xf numFmtId="43" fontId="54" fillId="33" borderId="13" xfId="0" applyNumberFormat="1" applyFont="1" applyFill="1" applyBorder="1" applyAlignment="1" applyProtection="1">
      <alignment horizontal="right" vertical="center"/>
      <protection/>
    </xf>
    <xf numFmtId="43" fontId="54" fillId="0" borderId="13" xfId="0" applyNumberFormat="1" applyFont="1" applyBorder="1" applyAlignment="1" applyProtection="1">
      <alignment wrapText="1"/>
      <protection/>
    </xf>
    <xf numFmtId="182" fontId="53" fillId="33" borderId="13" xfId="0" applyNumberFormat="1"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D9" sqref="D9"/>
    </sheetView>
  </sheetViews>
  <sheetFormatPr defaultColWidth="9.00390625" defaultRowHeight="28.5" customHeight="1"/>
  <cols>
    <col min="1" max="1" width="35.625" style="140" customWidth="1"/>
    <col min="2" max="2" width="20.625" style="140" customWidth="1"/>
    <col min="3" max="3" width="35.625" style="140" customWidth="1"/>
    <col min="4" max="4" width="20.625" style="140" customWidth="1"/>
    <col min="5" max="16384" width="9.00390625" style="140" customWidth="1"/>
  </cols>
  <sheetData>
    <row r="1" spans="1:5" ht="28.5" customHeight="1">
      <c r="A1" s="189" t="s">
        <v>0</v>
      </c>
      <c r="B1" s="190"/>
      <c r="C1" s="143"/>
      <c r="D1" s="180"/>
      <c r="E1" s="140" t="s">
        <v>1</v>
      </c>
    </row>
    <row r="2" spans="1:4" ht="28.5" customHeight="1">
      <c r="A2" s="144" t="s">
        <v>2</v>
      </c>
      <c r="B2" s="144"/>
      <c r="C2" s="144"/>
      <c r="D2" s="144"/>
    </row>
    <row r="3" spans="1:4" ht="28.5" customHeight="1">
      <c r="A3" s="145"/>
      <c r="B3" s="145"/>
      <c r="C3" s="145"/>
      <c r="D3" s="147" t="s">
        <v>3</v>
      </c>
    </row>
    <row r="4" spans="1:4" ht="24.75" customHeight="1">
      <c r="A4" s="201" t="s">
        <v>4</v>
      </c>
      <c r="B4" s="202" t="s">
        <v>5</v>
      </c>
      <c r="C4" s="201" t="s">
        <v>6</v>
      </c>
      <c r="D4" s="201"/>
    </row>
    <row r="5" spans="1:4" ht="24.75" customHeight="1">
      <c r="A5" s="201" t="s">
        <v>7</v>
      </c>
      <c r="B5" s="201" t="s">
        <v>8</v>
      </c>
      <c r="C5" s="201" t="s">
        <v>9</v>
      </c>
      <c r="D5" s="201" t="s">
        <v>10</v>
      </c>
    </row>
    <row r="6" spans="1:4" ht="24.75" customHeight="1">
      <c r="A6" s="203" t="s">
        <v>11</v>
      </c>
      <c r="B6" s="97">
        <v>86747304.1</v>
      </c>
      <c r="C6" s="203" t="s">
        <v>12</v>
      </c>
      <c r="D6" s="97">
        <f>B6</f>
        <v>86747304.1</v>
      </c>
    </row>
    <row r="7" spans="1:4" ht="24.75" customHeight="1">
      <c r="A7" s="204" t="s">
        <v>13</v>
      </c>
      <c r="B7" s="205"/>
      <c r="C7" s="204"/>
      <c r="D7" s="206"/>
    </row>
    <row r="8" spans="1:4" ht="24.75" customHeight="1">
      <c r="A8" s="96" t="s">
        <v>14</v>
      </c>
      <c r="B8" s="207"/>
      <c r="C8" s="204" t="s">
        <v>15</v>
      </c>
      <c r="D8" s="208"/>
    </row>
    <row r="9" spans="1:4" ht="24.75" customHeight="1">
      <c r="A9" s="209" t="s">
        <v>16</v>
      </c>
      <c r="B9" s="97">
        <f>SUM(B6:B8)</f>
        <v>86747304.1</v>
      </c>
      <c r="C9" s="209" t="s">
        <v>17</v>
      </c>
      <c r="D9" s="97">
        <f>SUM(D6:D8)</f>
        <v>86747304.1</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theme="3" tint="0.5999900102615356"/>
  </sheetPr>
  <dimension ref="A1:G20"/>
  <sheetViews>
    <sheetView workbookViewId="0" topLeftCell="A1">
      <pane xSplit="5" ySplit="5" topLeftCell="F6" activePane="bottomRight" state="frozen"/>
      <selection pane="bottomRight" activeCell="I6" sqref="I6:I7"/>
    </sheetView>
  </sheetViews>
  <sheetFormatPr defaultColWidth="9.00390625" defaultRowHeight="28.5" customHeight="1"/>
  <cols>
    <col min="1" max="3" width="5.625" style="16" customWidth="1"/>
    <col min="4" max="4" width="25.625" style="16" customWidth="1"/>
    <col min="5" max="7" width="15.625" style="16" customWidth="1"/>
    <col min="8" max="16384" width="9.00390625" style="16" customWidth="1"/>
  </cols>
  <sheetData>
    <row r="1" spans="1:3" ht="28.5" customHeight="1">
      <c r="A1" s="3" t="s">
        <v>294</v>
      </c>
      <c r="B1" s="3"/>
      <c r="C1" s="3"/>
    </row>
    <row r="2" spans="1:7" ht="28.5" customHeight="1">
      <c r="A2" s="4" t="s">
        <v>295</v>
      </c>
      <c r="B2" s="4"/>
      <c r="C2" s="4"/>
      <c r="D2" s="4"/>
      <c r="E2" s="4"/>
      <c r="F2" s="4"/>
      <c r="G2" s="4"/>
    </row>
    <row r="3" ht="24.75" customHeight="1">
      <c r="G3" s="56" t="s">
        <v>3</v>
      </c>
    </row>
    <row r="4" spans="1:7" s="55" customFormat="1" ht="28.5" customHeight="1">
      <c r="A4" s="57" t="s">
        <v>118</v>
      </c>
      <c r="B4" s="57"/>
      <c r="C4" s="57"/>
      <c r="D4" s="57" t="s">
        <v>119</v>
      </c>
      <c r="E4" s="58" t="s">
        <v>69</v>
      </c>
      <c r="F4" s="59" t="s">
        <v>292</v>
      </c>
      <c r="G4" s="59" t="s">
        <v>293</v>
      </c>
    </row>
    <row r="5" spans="1:7" s="55" customFormat="1" ht="28.5" customHeight="1">
      <c r="A5" s="57" t="s">
        <v>72</v>
      </c>
      <c r="B5" s="57" t="s">
        <v>73</v>
      </c>
      <c r="C5" s="57" t="s">
        <v>74</v>
      </c>
      <c r="D5" s="57"/>
      <c r="E5" s="60"/>
      <c r="F5" s="59"/>
      <c r="G5" s="59"/>
    </row>
    <row r="6" spans="1:7" s="55" customFormat="1" ht="28.5" customHeight="1">
      <c r="A6" s="61" t="s">
        <v>186</v>
      </c>
      <c r="B6" s="62"/>
      <c r="C6" s="62"/>
      <c r="D6" s="63"/>
      <c r="E6" s="64">
        <f>SUM(E7:E20)</f>
        <v>0</v>
      </c>
      <c r="F6" s="65">
        <f>SUM(F7:F20)</f>
        <v>0</v>
      </c>
      <c r="G6" s="65">
        <f>SUM(G7:G20)</f>
        <v>0</v>
      </c>
    </row>
    <row r="7" spans="1:7" s="55" customFormat="1" ht="28.5" customHeight="1">
      <c r="A7" s="66"/>
      <c r="B7" s="66"/>
      <c r="C7" s="66"/>
      <c r="D7" s="66"/>
      <c r="E7" s="67">
        <f>SUM(F7:G7)</f>
        <v>0</v>
      </c>
      <c r="F7" s="68"/>
      <c r="G7" s="68"/>
    </row>
    <row r="8" spans="1:7" s="55" customFormat="1" ht="28.5" customHeight="1">
      <c r="A8" s="66"/>
      <c r="B8" s="66"/>
      <c r="C8" s="66"/>
      <c r="D8" s="66"/>
      <c r="E8" s="67">
        <f>SUM(F8:G8)</f>
        <v>0</v>
      </c>
      <c r="F8" s="68"/>
      <c r="G8" s="68"/>
    </row>
    <row r="9" spans="1:7" s="55" customFormat="1" ht="28.5" customHeight="1">
      <c r="A9" s="66"/>
      <c r="B9" s="66"/>
      <c r="C9" s="66"/>
      <c r="D9" s="66"/>
      <c r="E9" s="67"/>
      <c r="F9" s="68"/>
      <c r="G9" s="68"/>
    </row>
    <row r="10" spans="1:7" s="55" customFormat="1" ht="28.5" customHeight="1">
      <c r="A10" s="66"/>
      <c r="B10" s="66"/>
      <c r="C10" s="66"/>
      <c r="D10" s="66"/>
      <c r="E10" s="67"/>
      <c r="F10" s="68"/>
      <c r="G10" s="68"/>
    </row>
    <row r="11" spans="1:7" s="55" customFormat="1" ht="28.5" customHeight="1">
      <c r="A11" s="66"/>
      <c r="B11" s="66"/>
      <c r="C11" s="66"/>
      <c r="D11" s="66"/>
      <c r="E11" s="67">
        <f>SUM(F11:G11)</f>
        <v>0</v>
      </c>
      <c r="F11" s="68"/>
      <c r="G11" s="68"/>
    </row>
    <row r="12" spans="1:7" s="55" customFormat="1" ht="28.5" customHeight="1">
      <c r="A12" s="66"/>
      <c r="B12" s="66"/>
      <c r="C12" s="66"/>
      <c r="D12" s="66"/>
      <c r="E12" s="67">
        <f aca="true" t="shared" si="0" ref="E12:E20">SUM(F12:G12)</f>
        <v>0</v>
      </c>
      <c r="F12" s="68"/>
      <c r="G12" s="68"/>
    </row>
    <row r="13" spans="1:7" s="55" customFormat="1" ht="28.5" customHeight="1">
      <c r="A13" s="66"/>
      <c r="B13" s="66"/>
      <c r="C13" s="66"/>
      <c r="D13" s="66"/>
      <c r="E13" s="67"/>
      <c r="F13" s="68"/>
      <c r="G13" s="68"/>
    </row>
    <row r="14" spans="1:7" s="55" customFormat="1" ht="28.5" customHeight="1">
      <c r="A14" s="66"/>
      <c r="B14" s="66"/>
      <c r="C14" s="66"/>
      <c r="D14" s="66"/>
      <c r="E14" s="67"/>
      <c r="F14" s="68"/>
      <c r="G14" s="68"/>
    </row>
    <row r="15" spans="1:7" s="55" customFormat="1" ht="28.5" customHeight="1">
      <c r="A15" s="66"/>
      <c r="B15" s="66"/>
      <c r="C15" s="66"/>
      <c r="D15" s="66"/>
      <c r="E15" s="67">
        <f t="shared" si="0"/>
        <v>0</v>
      </c>
      <c r="F15" s="68"/>
      <c r="G15" s="68"/>
    </row>
    <row r="16" spans="1:7" s="55" customFormat="1" ht="28.5" customHeight="1">
      <c r="A16" s="66"/>
      <c r="B16" s="66"/>
      <c r="C16" s="66"/>
      <c r="D16" s="66"/>
      <c r="E16" s="68">
        <f t="shared" si="0"/>
        <v>0</v>
      </c>
      <c r="F16" s="68"/>
      <c r="G16" s="68"/>
    </row>
    <row r="17" spans="1:7" s="55" customFormat="1" ht="28.5" customHeight="1">
      <c r="A17" s="66"/>
      <c r="B17" s="66"/>
      <c r="C17" s="66"/>
      <c r="D17" s="66"/>
      <c r="E17" s="68">
        <f t="shared" si="0"/>
        <v>0</v>
      </c>
      <c r="F17" s="68"/>
      <c r="G17" s="68"/>
    </row>
    <row r="18" spans="1:7" s="55" customFormat="1" ht="28.5" customHeight="1">
      <c r="A18" s="66"/>
      <c r="B18" s="66"/>
      <c r="C18" s="66"/>
      <c r="D18" s="66"/>
      <c r="E18" s="68">
        <f t="shared" si="0"/>
        <v>0</v>
      </c>
      <c r="F18" s="68"/>
      <c r="G18" s="68"/>
    </row>
    <row r="19" spans="1:7" s="55" customFormat="1" ht="28.5" customHeight="1">
      <c r="A19" s="66"/>
      <c r="B19" s="66"/>
      <c r="C19" s="66"/>
      <c r="D19" s="66"/>
      <c r="E19" s="68">
        <f t="shared" si="0"/>
        <v>0</v>
      </c>
      <c r="F19" s="68"/>
      <c r="G19" s="68"/>
    </row>
    <row r="20" spans="1:7" s="55" customFormat="1" ht="28.5" customHeight="1">
      <c r="A20" s="66"/>
      <c r="B20" s="66"/>
      <c r="C20" s="66"/>
      <c r="D20" s="66"/>
      <c r="E20" s="68">
        <f t="shared" si="0"/>
        <v>0</v>
      </c>
      <c r="F20" s="68"/>
      <c r="G20" s="68"/>
    </row>
  </sheetData>
  <sheetProtection/>
  <mergeCells count="8">
    <mergeCell ref="A1:C1"/>
    <mergeCell ref="A2:G2"/>
    <mergeCell ref="A4:C4"/>
    <mergeCell ref="A6:D6"/>
    <mergeCell ref="D4:D5"/>
    <mergeCell ref="E4:E5"/>
    <mergeCell ref="F4:F5"/>
    <mergeCell ref="G4:G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theme="5" tint="0.7999799847602844"/>
  </sheetPr>
  <dimension ref="A1:I29"/>
  <sheetViews>
    <sheetView workbookViewId="0" topLeftCell="A1">
      <pane xSplit="1" ySplit="5" topLeftCell="B6" activePane="bottomRight" state="frozen"/>
      <selection pane="bottomRight" activeCell="I7" sqref="I7"/>
    </sheetView>
  </sheetViews>
  <sheetFormatPr defaultColWidth="9.00390625" defaultRowHeight="14.25"/>
  <cols>
    <col min="1" max="1" width="5.625" style="2" customWidth="1"/>
    <col min="2" max="3" width="30.625" style="0" customWidth="1"/>
    <col min="4" max="7" width="15.625" style="0" customWidth="1"/>
    <col min="8" max="9" width="18.125" style="0" customWidth="1"/>
  </cols>
  <sheetData>
    <row r="1" spans="1:3" s="16" customFormat="1" ht="27" customHeight="1">
      <c r="A1" s="18" t="s">
        <v>296</v>
      </c>
      <c r="B1" s="18"/>
      <c r="C1" s="3"/>
    </row>
    <row r="2" spans="1:9" s="16" customFormat="1" ht="27" customHeight="1">
      <c r="A2" s="4" t="s">
        <v>297</v>
      </c>
      <c r="B2" s="4"/>
      <c r="C2" s="4"/>
      <c r="D2" s="4"/>
      <c r="E2" s="4"/>
      <c r="F2" s="4"/>
      <c r="G2" s="4"/>
      <c r="H2" s="4"/>
      <c r="I2" s="4"/>
    </row>
    <row r="3" spans="1:9" ht="14.25">
      <c r="A3" s="35"/>
      <c r="B3" s="36"/>
      <c r="C3" s="36"/>
      <c r="D3" s="36"/>
      <c r="E3" s="36"/>
      <c r="F3" s="36"/>
      <c r="I3" s="54" t="s">
        <v>3</v>
      </c>
    </row>
    <row r="4" spans="1:9" s="1" customFormat="1" ht="19.5" customHeight="1">
      <c r="A4" s="37" t="s">
        <v>298</v>
      </c>
      <c r="B4" s="37" t="s">
        <v>281</v>
      </c>
      <c r="C4" s="38" t="s">
        <v>299</v>
      </c>
      <c r="D4" s="37" t="s">
        <v>300</v>
      </c>
      <c r="E4" s="37"/>
      <c r="F4" s="37"/>
      <c r="G4" s="37"/>
      <c r="H4" s="37" t="s">
        <v>301</v>
      </c>
      <c r="I4" s="37" t="s">
        <v>302</v>
      </c>
    </row>
    <row r="5" spans="1:9" s="1" customFormat="1" ht="19.5" customHeight="1">
      <c r="A5" s="37"/>
      <c r="B5" s="37"/>
      <c r="C5" s="39"/>
      <c r="D5" s="37" t="s">
        <v>303</v>
      </c>
      <c r="E5" s="37" t="s">
        <v>77</v>
      </c>
      <c r="F5" s="37" t="s">
        <v>78</v>
      </c>
      <c r="G5" s="37" t="s">
        <v>304</v>
      </c>
      <c r="H5" s="37"/>
      <c r="I5" s="37"/>
    </row>
    <row r="6" spans="1:9" s="1" customFormat="1" ht="19.5" customHeight="1">
      <c r="A6" s="40" t="s">
        <v>186</v>
      </c>
      <c r="B6" s="41"/>
      <c r="C6" s="41"/>
      <c r="D6" s="42">
        <f>SUM(D7:D23)</f>
        <v>1890000</v>
      </c>
      <c r="E6" s="42">
        <f>SUM(E7:E23)</f>
        <v>1890000</v>
      </c>
      <c r="F6" s="42">
        <f>SUM(F7:F23)</f>
        <v>0</v>
      </c>
      <c r="G6" s="42">
        <f>SUM(G7:G23)</f>
        <v>0</v>
      </c>
      <c r="H6" s="43"/>
      <c r="I6" s="43"/>
    </row>
    <row r="7" spans="1:9" ht="117.75" customHeight="1">
      <c r="A7" s="28">
        <v>1</v>
      </c>
      <c r="B7" s="28" t="s">
        <v>305</v>
      </c>
      <c r="C7" s="44" t="s">
        <v>306</v>
      </c>
      <c r="D7" s="45">
        <f>SUM(E7:G7)</f>
        <v>1890000</v>
      </c>
      <c r="E7" s="46">
        <v>1890000</v>
      </c>
      <c r="F7" s="47">
        <v>0</v>
      </c>
      <c r="G7" s="47">
        <v>0</v>
      </c>
      <c r="H7" s="48">
        <v>44166</v>
      </c>
      <c r="I7" s="49"/>
    </row>
    <row r="8" spans="1:9" ht="19.5" customHeight="1">
      <c r="A8" s="28">
        <v>2</v>
      </c>
      <c r="B8" s="28"/>
      <c r="C8" s="28"/>
      <c r="D8" s="45">
        <f aca="true" t="shared" si="0" ref="D8:D23">SUM(E8:G8)</f>
        <v>0</v>
      </c>
      <c r="E8" s="46"/>
      <c r="F8" s="47"/>
      <c r="G8" s="47"/>
      <c r="H8" s="49"/>
      <c r="I8" s="49"/>
    </row>
    <row r="9" spans="1:9" ht="19.5" customHeight="1">
      <c r="A9" s="28">
        <v>3</v>
      </c>
      <c r="B9" s="28"/>
      <c r="C9" s="28"/>
      <c r="D9" s="45">
        <f t="shared" si="0"/>
        <v>0</v>
      </c>
      <c r="E9" s="46"/>
      <c r="F9" s="47"/>
      <c r="G9" s="47"/>
      <c r="H9" s="49"/>
      <c r="I9" s="49"/>
    </row>
    <row r="10" spans="1:9" ht="19.5" customHeight="1">
      <c r="A10" s="28" t="s">
        <v>307</v>
      </c>
      <c r="B10" s="28"/>
      <c r="C10" s="28"/>
      <c r="D10" s="45">
        <f t="shared" si="0"/>
        <v>0</v>
      </c>
      <c r="E10" s="46"/>
      <c r="F10" s="47"/>
      <c r="G10" s="47"/>
      <c r="H10" s="49"/>
      <c r="I10" s="49"/>
    </row>
    <row r="11" spans="1:9" ht="19.5" customHeight="1">
      <c r="A11" s="50"/>
      <c r="B11" s="50"/>
      <c r="C11" s="50"/>
      <c r="D11" s="45">
        <f t="shared" si="0"/>
        <v>0</v>
      </c>
      <c r="E11" s="47"/>
      <c r="F11" s="47"/>
      <c r="G11" s="47"/>
      <c r="H11" s="49"/>
      <c r="I11" s="49"/>
    </row>
    <row r="12" spans="1:9" ht="19.5" customHeight="1">
      <c r="A12" s="49"/>
      <c r="B12" s="49"/>
      <c r="C12" s="49"/>
      <c r="D12" s="45">
        <f t="shared" si="0"/>
        <v>0</v>
      </c>
      <c r="E12" s="51"/>
      <c r="F12" s="51"/>
      <c r="G12" s="51"/>
      <c r="H12" s="49"/>
      <c r="I12" s="49"/>
    </row>
    <row r="13" spans="1:9" ht="19.5" customHeight="1">
      <c r="A13" s="11"/>
      <c r="B13" s="49"/>
      <c r="C13" s="49"/>
      <c r="D13" s="45">
        <f t="shared" si="0"/>
        <v>0</v>
      </c>
      <c r="E13" s="51"/>
      <c r="F13" s="51"/>
      <c r="G13" s="51"/>
      <c r="H13" s="49"/>
      <c r="I13" s="49"/>
    </row>
    <row r="14" spans="1:9" ht="19.5" customHeight="1">
      <c r="A14" s="11"/>
      <c r="B14" s="49"/>
      <c r="C14" s="49"/>
      <c r="D14" s="45">
        <f t="shared" si="0"/>
        <v>0</v>
      </c>
      <c r="E14" s="51"/>
      <c r="F14" s="51"/>
      <c r="G14" s="51"/>
      <c r="H14" s="49"/>
      <c r="I14" s="49"/>
    </row>
    <row r="15" spans="1:9" ht="19.5" customHeight="1">
      <c r="A15" s="11"/>
      <c r="B15" s="49"/>
      <c r="C15" s="49"/>
      <c r="D15" s="45">
        <f t="shared" si="0"/>
        <v>0</v>
      </c>
      <c r="E15" s="51"/>
      <c r="F15" s="51"/>
      <c r="G15" s="51"/>
      <c r="H15" s="49"/>
      <c r="I15" s="49"/>
    </row>
    <row r="16" spans="1:9" ht="19.5" customHeight="1">
      <c r="A16" s="11"/>
      <c r="B16" s="49"/>
      <c r="C16" s="49"/>
      <c r="D16" s="45">
        <f t="shared" si="0"/>
        <v>0</v>
      </c>
      <c r="E16" s="51"/>
      <c r="F16" s="51"/>
      <c r="G16" s="51"/>
      <c r="H16" s="49"/>
      <c r="I16" s="49"/>
    </row>
    <row r="17" spans="1:9" ht="19.5" customHeight="1">
      <c r="A17" s="11"/>
      <c r="B17" s="49"/>
      <c r="C17" s="49"/>
      <c r="D17" s="45">
        <f t="shared" si="0"/>
        <v>0</v>
      </c>
      <c r="E17" s="51"/>
      <c r="F17" s="51"/>
      <c r="G17" s="51"/>
      <c r="H17" s="49"/>
      <c r="I17" s="49"/>
    </row>
    <row r="18" spans="1:9" ht="19.5" customHeight="1">
      <c r="A18" s="11"/>
      <c r="B18" s="49"/>
      <c r="C18" s="49"/>
      <c r="D18" s="45">
        <f t="shared" si="0"/>
        <v>0</v>
      </c>
      <c r="E18" s="51"/>
      <c r="F18" s="51"/>
      <c r="G18" s="51"/>
      <c r="H18" s="49"/>
      <c r="I18" s="49"/>
    </row>
    <row r="19" spans="1:9" ht="19.5" customHeight="1">
      <c r="A19" s="11"/>
      <c r="B19" s="49"/>
      <c r="C19" s="49"/>
      <c r="D19" s="45">
        <f t="shared" si="0"/>
        <v>0</v>
      </c>
      <c r="E19" s="51"/>
      <c r="F19" s="51"/>
      <c r="G19" s="51"/>
      <c r="H19" s="49"/>
      <c r="I19" s="49"/>
    </row>
    <row r="20" spans="1:9" ht="19.5" customHeight="1">
      <c r="A20" s="11"/>
      <c r="B20" s="49"/>
      <c r="C20" s="49"/>
      <c r="D20" s="45">
        <f t="shared" si="0"/>
        <v>0</v>
      </c>
      <c r="E20" s="51"/>
      <c r="F20" s="51"/>
      <c r="G20" s="51"/>
      <c r="H20" s="49"/>
      <c r="I20" s="49"/>
    </row>
    <row r="21" spans="1:9" ht="19.5" customHeight="1">
      <c r="A21" s="11"/>
      <c r="B21" s="49"/>
      <c r="C21" s="49"/>
      <c r="D21" s="45">
        <f t="shared" si="0"/>
        <v>0</v>
      </c>
      <c r="E21" s="51"/>
      <c r="F21" s="51"/>
      <c r="G21" s="51"/>
      <c r="H21" s="49"/>
      <c r="I21" s="49"/>
    </row>
    <row r="22" spans="1:9" ht="19.5" customHeight="1">
      <c r="A22" s="11"/>
      <c r="B22" s="49"/>
      <c r="C22" s="49"/>
      <c r="D22" s="45">
        <f t="shared" si="0"/>
        <v>0</v>
      </c>
      <c r="E22" s="51"/>
      <c r="F22" s="51"/>
      <c r="G22" s="51"/>
      <c r="H22" s="49"/>
      <c r="I22" s="49"/>
    </row>
    <row r="23" spans="1:9" ht="19.5" customHeight="1">
      <c r="A23" s="11"/>
      <c r="B23" s="49"/>
      <c r="C23" s="49"/>
      <c r="D23" s="45">
        <f t="shared" si="0"/>
        <v>0</v>
      </c>
      <c r="E23" s="51"/>
      <c r="F23" s="51"/>
      <c r="G23" s="51"/>
      <c r="H23" s="49"/>
      <c r="I23" s="49"/>
    </row>
    <row r="24" spans="1:9" ht="14.25">
      <c r="A24" s="52" t="s">
        <v>308</v>
      </c>
      <c r="B24" s="52"/>
      <c r="C24" s="52"/>
      <c r="D24" s="52"/>
      <c r="E24" s="52"/>
      <c r="F24" s="52"/>
      <c r="G24" s="52"/>
      <c r="H24" s="52"/>
      <c r="I24" s="52"/>
    </row>
    <row r="29" ht="14.25">
      <c r="D29" s="53" t="s">
        <v>309</v>
      </c>
    </row>
  </sheetData>
  <sheetProtection/>
  <mergeCells count="9">
    <mergeCell ref="A2:I2"/>
    <mergeCell ref="D4:G4"/>
    <mergeCell ref="A6:C6"/>
    <mergeCell ref="A24:I24"/>
    <mergeCell ref="A4:A5"/>
    <mergeCell ref="B4:B5"/>
    <mergeCell ref="C4:C5"/>
    <mergeCell ref="H4:H5"/>
    <mergeCell ref="I4:I5"/>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theme="5" tint="0.7999799847602844"/>
  </sheetPr>
  <dimension ref="A1:K27"/>
  <sheetViews>
    <sheetView workbookViewId="0" topLeftCell="C1">
      <selection activeCell="H6" sqref="H6"/>
    </sheetView>
  </sheetViews>
  <sheetFormatPr defaultColWidth="9.00390625" defaultRowHeight="14.25"/>
  <cols>
    <col min="1" max="1" width="5.625" style="17" customWidth="1"/>
    <col min="2" max="2" width="30.625" style="0" customWidth="1"/>
    <col min="3" max="7" width="20.125" style="0" customWidth="1"/>
    <col min="8" max="11" width="12.625" style="0" customWidth="1"/>
  </cols>
  <sheetData>
    <row r="1" spans="1:3" s="16" customFormat="1" ht="27" customHeight="1">
      <c r="A1" s="18" t="s">
        <v>310</v>
      </c>
      <c r="B1" s="3"/>
      <c r="C1" s="3"/>
    </row>
    <row r="2" spans="1:8" s="16" customFormat="1" ht="27" customHeight="1">
      <c r="A2" s="19"/>
      <c r="B2" s="4" t="s">
        <v>311</v>
      </c>
      <c r="C2" s="4"/>
      <c r="D2" s="4"/>
      <c r="E2" s="4"/>
      <c r="F2" s="4"/>
      <c r="G2" s="4"/>
      <c r="H2" s="20"/>
    </row>
    <row r="3" spans="2:11" ht="19.5" customHeight="1">
      <c r="B3" s="2"/>
      <c r="K3" s="33" t="s">
        <v>3</v>
      </c>
    </row>
    <row r="4" spans="1:11" ht="19.5" customHeight="1">
      <c r="A4" s="21" t="s">
        <v>298</v>
      </c>
      <c r="B4" s="22" t="s">
        <v>281</v>
      </c>
      <c r="C4" s="22" t="s">
        <v>312</v>
      </c>
      <c r="D4" s="22" t="s">
        <v>313</v>
      </c>
      <c r="E4" s="22" t="s">
        <v>314</v>
      </c>
      <c r="F4" s="22" t="s">
        <v>315</v>
      </c>
      <c r="G4" s="22" t="s">
        <v>316</v>
      </c>
      <c r="H4" s="23" t="s">
        <v>300</v>
      </c>
      <c r="I4" s="23"/>
      <c r="J4" s="23"/>
      <c r="K4" s="23"/>
    </row>
    <row r="5" spans="1:11" s="1" customFormat="1" ht="19.5" customHeight="1">
      <c r="A5" s="21"/>
      <c r="B5" s="22"/>
      <c r="C5" s="22" t="s">
        <v>312</v>
      </c>
      <c r="D5" s="22" t="s">
        <v>313</v>
      </c>
      <c r="E5" s="22" t="s">
        <v>314</v>
      </c>
      <c r="F5" s="22" t="s">
        <v>315</v>
      </c>
      <c r="G5" s="22" t="s">
        <v>316</v>
      </c>
      <c r="H5" s="23" t="s">
        <v>317</v>
      </c>
      <c r="I5" s="23" t="s">
        <v>77</v>
      </c>
      <c r="J5" s="23" t="s">
        <v>78</v>
      </c>
      <c r="K5" s="23" t="s">
        <v>79</v>
      </c>
    </row>
    <row r="6" spans="1:11" s="1" customFormat="1" ht="19.5" customHeight="1">
      <c r="A6" s="24" t="s">
        <v>285</v>
      </c>
      <c r="B6" s="24"/>
      <c r="C6" s="24"/>
      <c r="D6" s="24"/>
      <c r="E6" s="24"/>
      <c r="F6" s="24"/>
      <c r="G6" s="24"/>
      <c r="H6" s="25">
        <f>SUM(H7:H23)</f>
        <v>6350060</v>
      </c>
      <c r="I6" s="25">
        <f>SUM(I7:I23)</f>
        <v>6350060</v>
      </c>
      <c r="J6" s="25">
        <f>SUM(J7:J23)</f>
        <v>0</v>
      </c>
      <c r="K6" s="25">
        <f>SUM(K7:K23)</f>
        <v>0</v>
      </c>
    </row>
    <row r="7" spans="1:11" ht="24">
      <c r="A7" s="26">
        <v>1</v>
      </c>
      <c r="B7" s="27" t="s">
        <v>305</v>
      </c>
      <c r="C7" s="27" t="s">
        <v>318</v>
      </c>
      <c r="D7" s="27" t="s">
        <v>319</v>
      </c>
      <c r="E7" s="27" t="s">
        <v>320</v>
      </c>
      <c r="F7" s="27" t="s">
        <v>321</v>
      </c>
      <c r="G7" s="27" t="s">
        <v>305</v>
      </c>
      <c r="H7" s="25">
        <f>SUM(I7:K7)</f>
        <v>1890000</v>
      </c>
      <c r="I7" s="34">
        <v>1890000</v>
      </c>
      <c r="J7" s="25">
        <v>0</v>
      </c>
      <c r="K7" s="25">
        <v>0</v>
      </c>
    </row>
    <row r="8" spans="1:11" ht="24">
      <c r="A8" s="26">
        <v>2</v>
      </c>
      <c r="B8" s="27" t="s">
        <v>322</v>
      </c>
      <c r="C8" s="27" t="s">
        <v>323</v>
      </c>
      <c r="D8" s="27" t="s">
        <v>319</v>
      </c>
      <c r="E8" s="27" t="s">
        <v>320</v>
      </c>
      <c r="F8" s="27" t="s">
        <v>321</v>
      </c>
      <c r="G8" s="27" t="s">
        <v>322</v>
      </c>
      <c r="H8" s="25">
        <f aca="true" t="shared" si="0" ref="H8:H23">SUM(I8:K8)</f>
        <v>331240</v>
      </c>
      <c r="I8" s="34">
        <v>331240</v>
      </c>
      <c r="J8" s="25">
        <v>0</v>
      </c>
      <c r="K8" s="25">
        <v>0</v>
      </c>
    </row>
    <row r="9" spans="1:11" ht="24">
      <c r="A9" s="26">
        <v>3</v>
      </c>
      <c r="B9" s="27" t="s">
        <v>324</v>
      </c>
      <c r="C9" s="27" t="s">
        <v>325</v>
      </c>
      <c r="D9" s="27" t="s">
        <v>319</v>
      </c>
      <c r="E9" s="27" t="s">
        <v>326</v>
      </c>
      <c r="F9" s="27" t="s">
        <v>327</v>
      </c>
      <c r="G9" s="27" t="s">
        <v>328</v>
      </c>
      <c r="H9" s="25">
        <v>137000</v>
      </c>
      <c r="I9" s="25">
        <v>137000</v>
      </c>
      <c r="J9" s="25">
        <v>0</v>
      </c>
      <c r="K9" s="25">
        <v>0</v>
      </c>
    </row>
    <row r="10" spans="1:11" ht="36">
      <c r="A10" s="26">
        <v>4</v>
      </c>
      <c r="B10" s="27" t="s">
        <v>329</v>
      </c>
      <c r="C10" s="27" t="s">
        <v>330</v>
      </c>
      <c r="D10" s="27" t="s">
        <v>319</v>
      </c>
      <c r="E10" s="27" t="s">
        <v>326</v>
      </c>
      <c r="F10" s="27" t="s">
        <v>327</v>
      </c>
      <c r="G10" s="27" t="s">
        <v>331</v>
      </c>
      <c r="H10" s="25">
        <f>SUM(I10:K10)</f>
        <v>141620</v>
      </c>
      <c r="I10" s="34">
        <v>141620</v>
      </c>
      <c r="J10" s="25">
        <v>0</v>
      </c>
      <c r="K10" s="25">
        <v>0</v>
      </c>
    </row>
    <row r="11" spans="1:11" ht="24">
      <c r="A11" s="26">
        <v>5</v>
      </c>
      <c r="B11" s="27" t="s">
        <v>332</v>
      </c>
      <c r="C11" s="27" t="s">
        <v>333</v>
      </c>
      <c r="D11" s="27" t="s">
        <v>319</v>
      </c>
      <c r="E11" s="27" t="s">
        <v>334</v>
      </c>
      <c r="F11" s="27" t="s">
        <v>335</v>
      </c>
      <c r="G11" s="27" t="s">
        <v>335</v>
      </c>
      <c r="H11" s="25">
        <f t="shared" si="0"/>
        <v>3850200</v>
      </c>
      <c r="I11" s="34">
        <v>3850200</v>
      </c>
      <c r="J11" s="25">
        <v>0</v>
      </c>
      <c r="K11" s="25">
        <v>0</v>
      </c>
    </row>
    <row r="12" spans="1:11" ht="19.5" customHeight="1">
      <c r="A12" s="28"/>
      <c r="B12" s="28"/>
      <c r="C12" s="28"/>
      <c r="D12" s="29"/>
      <c r="E12" s="30"/>
      <c r="F12" s="30"/>
      <c r="G12" s="31"/>
      <c r="H12" s="25">
        <f t="shared" si="0"/>
        <v>0</v>
      </c>
      <c r="I12" s="25"/>
      <c r="J12" s="25"/>
      <c r="K12" s="25"/>
    </row>
    <row r="13" spans="1:11" ht="19.5" customHeight="1">
      <c r="A13" s="28"/>
      <c r="B13" s="28"/>
      <c r="C13" s="28"/>
      <c r="D13" s="29"/>
      <c r="E13" s="30"/>
      <c r="F13" s="30"/>
      <c r="G13" s="31"/>
      <c r="H13" s="25">
        <f t="shared" si="0"/>
        <v>0</v>
      </c>
      <c r="I13" s="25"/>
      <c r="J13" s="25"/>
      <c r="K13" s="25"/>
    </row>
    <row r="14" spans="1:11" ht="19.5" customHeight="1">
      <c r="A14" s="32"/>
      <c r="B14" s="31"/>
      <c r="C14" s="31"/>
      <c r="D14" s="31"/>
      <c r="E14" s="31"/>
      <c r="F14" s="31"/>
      <c r="G14" s="31"/>
      <c r="H14" s="25">
        <f t="shared" si="0"/>
        <v>0</v>
      </c>
      <c r="I14" s="25"/>
      <c r="J14" s="25"/>
      <c r="K14" s="25"/>
    </row>
    <row r="15" spans="1:11" ht="19.5" customHeight="1">
      <c r="A15" s="32"/>
      <c r="B15" s="31"/>
      <c r="C15" s="31"/>
      <c r="D15" s="31"/>
      <c r="E15" s="31"/>
      <c r="F15" s="31"/>
      <c r="G15" s="31"/>
      <c r="H15" s="25">
        <f t="shared" si="0"/>
        <v>0</v>
      </c>
      <c r="I15" s="25"/>
      <c r="J15" s="25"/>
      <c r="K15" s="25"/>
    </row>
    <row r="16" spans="1:11" ht="19.5" customHeight="1">
      <c r="A16" s="32"/>
      <c r="B16" s="31"/>
      <c r="C16" s="31"/>
      <c r="D16" s="31"/>
      <c r="E16" s="31"/>
      <c r="F16" s="31"/>
      <c r="G16" s="31"/>
      <c r="H16" s="25">
        <f t="shared" si="0"/>
        <v>0</v>
      </c>
      <c r="I16" s="25"/>
      <c r="J16" s="25"/>
      <c r="K16" s="25"/>
    </row>
    <row r="17" spans="1:11" ht="19.5" customHeight="1">
      <c r="A17" s="32"/>
      <c r="B17" s="31"/>
      <c r="C17" s="31"/>
      <c r="D17" s="31"/>
      <c r="E17" s="31"/>
      <c r="F17" s="31"/>
      <c r="G17" s="31"/>
      <c r="H17" s="25">
        <f t="shared" si="0"/>
        <v>0</v>
      </c>
      <c r="I17" s="25"/>
      <c r="J17" s="25"/>
      <c r="K17" s="25"/>
    </row>
    <row r="18" spans="1:11" ht="19.5" customHeight="1">
      <c r="A18" s="32"/>
      <c r="B18" s="31"/>
      <c r="C18" s="31"/>
      <c r="D18" s="31"/>
      <c r="E18" s="31"/>
      <c r="F18" s="31"/>
      <c r="G18" s="31"/>
      <c r="H18" s="25">
        <f t="shared" si="0"/>
        <v>0</v>
      </c>
      <c r="I18" s="25"/>
      <c r="J18" s="25"/>
      <c r="K18" s="25"/>
    </row>
    <row r="19" spans="1:11" ht="19.5" customHeight="1">
      <c r="A19" s="32"/>
      <c r="B19" s="31"/>
      <c r="C19" s="31"/>
      <c r="D19" s="31"/>
      <c r="E19" s="31"/>
      <c r="F19" s="31"/>
      <c r="G19" s="31"/>
      <c r="H19" s="25">
        <f t="shared" si="0"/>
        <v>0</v>
      </c>
      <c r="I19" s="25"/>
      <c r="J19" s="25"/>
      <c r="K19" s="25"/>
    </row>
    <row r="20" spans="1:11" ht="19.5" customHeight="1">
      <c r="A20" s="32"/>
      <c r="B20" s="31"/>
      <c r="C20" s="31"/>
      <c r="D20" s="31"/>
      <c r="E20" s="31"/>
      <c r="F20" s="31"/>
      <c r="G20" s="31"/>
      <c r="H20" s="25">
        <f t="shared" si="0"/>
        <v>0</v>
      </c>
      <c r="I20" s="25"/>
      <c r="J20" s="25"/>
      <c r="K20" s="25"/>
    </row>
    <row r="21" spans="1:11" ht="19.5" customHeight="1">
      <c r="A21" s="32"/>
      <c r="B21" s="31"/>
      <c r="C21" s="31"/>
      <c r="D21" s="31"/>
      <c r="E21" s="31"/>
      <c r="F21" s="31"/>
      <c r="G21" s="31"/>
      <c r="H21" s="25">
        <f t="shared" si="0"/>
        <v>0</v>
      </c>
      <c r="I21" s="25"/>
      <c r="J21" s="25"/>
      <c r="K21" s="25"/>
    </row>
    <row r="22" spans="1:11" ht="19.5" customHeight="1">
      <c r="A22" s="32"/>
      <c r="B22" s="31"/>
      <c r="C22" s="31"/>
      <c r="D22" s="31"/>
      <c r="E22" s="31"/>
      <c r="F22" s="31"/>
      <c r="G22" s="31"/>
      <c r="H22" s="25">
        <f t="shared" si="0"/>
        <v>0</v>
      </c>
      <c r="I22" s="25"/>
      <c r="J22" s="25"/>
      <c r="K22" s="25"/>
    </row>
    <row r="23" spans="1:11" ht="19.5" customHeight="1">
      <c r="A23" s="32"/>
      <c r="B23" s="31"/>
      <c r="C23" s="31"/>
      <c r="D23" s="31"/>
      <c r="E23" s="31"/>
      <c r="F23" s="31"/>
      <c r="G23" s="31"/>
      <c r="H23" s="25">
        <f t="shared" si="0"/>
        <v>0</v>
      </c>
      <c r="I23" s="25"/>
      <c r="J23" s="25"/>
      <c r="K23" s="25"/>
    </row>
    <row r="27" ht="14.25">
      <c r="E27" t="s">
        <v>336</v>
      </c>
    </row>
  </sheetData>
  <sheetProtection/>
  <mergeCells count="10">
    <mergeCell ref="B2:G2"/>
    <mergeCell ref="H4:K4"/>
    <mergeCell ref="A6:G6"/>
    <mergeCell ref="A4:A5"/>
    <mergeCell ref="B4:B5"/>
    <mergeCell ref="C4:C5"/>
    <mergeCell ref="D4:D5"/>
    <mergeCell ref="E4:E5"/>
    <mergeCell ref="F4:F5"/>
    <mergeCell ref="G4:G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5" tint="0.7999799847602844"/>
  </sheetPr>
  <dimension ref="A1:C36"/>
  <sheetViews>
    <sheetView tabSelected="1" workbookViewId="0" topLeftCell="A1">
      <pane xSplit="2" ySplit="6" topLeftCell="C7" activePane="bottomRight" state="frozen"/>
      <selection pane="bottomRight" activeCell="A4" sqref="A4:C4"/>
    </sheetView>
  </sheetViews>
  <sheetFormatPr defaultColWidth="9.00390625" defaultRowHeight="14.25"/>
  <cols>
    <col min="1" max="1" width="8.625" style="2" customWidth="1"/>
    <col min="2" max="2" width="54.25390625" style="0" customWidth="1"/>
    <col min="3" max="3" width="14.00390625" style="0" customWidth="1"/>
  </cols>
  <sheetData>
    <row r="1" spans="1:2" ht="14.25">
      <c r="A1" s="3" t="s">
        <v>337</v>
      </c>
      <c r="B1" s="3"/>
    </row>
    <row r="2" spans="1:2" ht="14.25">
      <c r="A2" s="3"/>
      <c r="B2" s="3"/>
    </row>
    <row r="3" spans="1:2" ht="14.25">
      <c r="A3" s="3"/>
      <c r="B3" s="3"/>
    </row>
    <row r="4" spans="1:3" ht="20.25">
      <c r="A4" s="4" t="s">
        <v>338</v>
      </c>
      <c r="B4" s="4"/>
      <c r="C4" s="4"/>
    </row>
    <row r="5" spans="1:3" ht="14.25">
      <c r="A5" s="5"/>
      <c r="B5" s="5"/>
      <c r="C5" s="6" t="s">
        <v>3</v>
      </c>
    </row>
    <row r="6" spans="1:3" s="1" customFormat="1" ht="22.5" customHeight="1">
      <c r="A6" s="7" t="s">
        <v>298</v>
      </c>
      <c r="B6" s="7" t="s">
        <v>281</v>
      </c>
      <c r="C6" s="7" t="s">
        <v>339</v>
      </c>
    </row>
    <row r="7" spans="1:3" s="1" customFormat="1" ht="22.5" customHeight="1">
      <c r="A7" s="8" t="s">
        <v>186</v>
      </c>
      <c r="B7" s="9"/>
      <c r="C7" s="10">
        <f>SUM(C8:C36)</f>
        <v>24633005</v>
      </c>
    </row>
    <row r="8" spans="1:3" ht="24.75" customHeight="1">
      <c r="A8" s="11">
        <v>1</v>
      </c>
      <c r="B8" s="12" t="s">
        <v>340</v>
      </c>
      <c r="C8" s="13">
        <v>20000</v>
      </c>
    </row>
    <row r="9" spans="1:3" ht="24.75" customHeight="1">
      <c r="A9" s="11">
        <v>2</v>
      </c>
      <c r="B9" s="12" t="s">
        <v>341</v>
      </c>
      <c r="C9" s="13">
        <v>864555</v>
      </c>
    </row>
    <row r="10" spans="1:3" ht="24.75" customHeight="1">
      <c r="A10" s="11">
        <v>3</v>
      </c>
      <c r="B10" s="12" t="s">
        <v>342</v>
      </c>
      <c r="C10" s="13">
        <v>137000</v>
      </c>
    </row>
    <row r="11" spans="1:3" ht="24.75" customHeight="1">
      <c r="A11" s="11">
        <v>4</v>
      </c>
      <c r="B11" s="12" t="s">
        <v>343</v>
      </c>
      <c r="C11" s="13">
        <v>3850200</v>
      </c>
    </row>
    <row r="12" spans="1:3" ht="24.75" customHeight="1">
      <c r="A12" s="11">
        <v>5</v>
      </c>
      <c r="B12" s="12" t="s">
        <v>344</v>
      </c>
      <c r="C12" s="13">
        <v>331240</v>
      </c>
    </row>
    <row r="13" spans="1:3" ht="24.75" customHeight="1">
      <c r="A13" s="11">
        <v>6</v>
      </c>
      <c r="B13" s="12" t="s">
        <v>345</v>
      </c>
      <c r="C13" s="13">
        <v>141620</v>
      </c>
    </row>
    <row r="14" spans="1:3" ht="24.75" customHeight="1">
      <c r="A14" s="11">
        <v>7</v>
      </c>
      <c r="B14" s="12" t="s">
        <v>346</v>
      </c>
      <c r="C14" s="13">
        <v>300000</v>
      </c>
    </row>
    <row r="15" spans="1:3" ht="24.75" customHeight="1">
      <c r="A15" s="11">
        <v>8</v>
      </c>
      <c r="B15" s="12" t="s">
        <v>347</v>
      </c>
      <c r="C15" s="13">
        <v>3000000</v>
      </c>
    </row>
    <row r="16" spans="1:3" ht="24.75" customHeight="1">
      <c r="A16" s="11">
        <v>9</v>
      </c>
      <c r="B16" s="12" t="s">
        <v>348</v>
      </c>
      <c r="C16" s="13">
        <v>3682600</v>
      </c>
    </row>
    <row r="17" spans="1:3" ht="24.75" customHeight="1">
      <c r="A17" s="11">
        <v>10</v>
      </c>
      <c r="B17" s="12" t="s">
        <v>349</v>
      </c>
      <c r="C17" s="13">
        <v>1890000</v>
      </c>
    </row>
    <row r="18" spans="1:3" ht="24.75" customHeight="1">
      <c r="A18" s="11">
        <v>11</v>
      </c>
      <c r="B18" s="12" t="s">
        <v>350</v>
      </c>
      <c r="C18" s="13">
        <v>1080</v>
      </c>
    </row>
    <row r="19" spans="1:3" ht="24.75" customHeight="1">
      <c r="A19" s="11">
        <v>12</v>
      </c>
      <c r="B19" s="12" t="s">
        <v>351</v>
      </c>
      <c r="C19" s="13">
        <v>1788522</v>
      </c>
    </row>
    <row r="20" spans="1:3" ht="24.75" customHeight="1">
      <c r="A20" s="11">
        <v>13</v>
      </c>
      <c r="B20" s="12" t="s">
        <v>352</v>
      </c>
      <c r="C20" s="13">
        <v>830410</v>
      </c>
    </row>
    <row r="21" spans="1:3" ht="24.75" customHeight="1">
      <c r="A21" s="11">
        <v>14</v>
      </c>
      <c r="B21" s="12" t="s">
        <v>353</v>
      </c>
      <c r="C21" s="13">
        <v>1000000</v>
      </c>
    </row>
    <row r="22" spans="1:3" ht="24.75" customHeight="1">
      <c r="A22" s="11">
        <v>15</v>
      </c>
      <c r="B22" s="12" t="s">
        <v>354</v>
      </c>
      <c r="C22" s="13">
        <v>1500000</v>
      </c>
    </row>
    <row r="23" spans="1:3" ht="24.75" customHeight="1">
      <c r="A23" s="11">
        <v>16</v>
      </c>
      <c r="B23" s="12" t="s">
        <v>355</v>
      </c>
      <c r="C23" s="13">
        <v>266710</v>
      </c>
    </row>
    <row r="24" spans="1:3" ht="24.75" customHeight="1">
      <c r="A24" s="11">
        <v>17</v>
      </c>
      <c r="B24" s="12" t="s">
        <v>356</v>
      </c>
      <c r="C24" s="13">
        <v>380000</v>
      </c>
    </row>
    <row r="25" spans="1:3" ht="24.75" customHeight="1">
      <c r="A25" s="11">
        <v>18</v>
      </c>
      <c r="B25" s="12" t="s">
        <v>357</v>
      </c>
      <c r="C25" s="13">
        <v>500000</v>
      </c>
    </row>
    <row r="26" spans="1:3" ht="24.75" customHeight="1">
      <c r="A26" s="11">
        <v>19</v>
      </c>
      <c r="B26" s="12" t="s">
        <v>358</v>
      </c>
      <c r="C26" s="13">
        <v>2100000</v>
      </c>
    </row>
    <row r="27" spans="1:3" ht="24.75" customHeight="1">
      <c r="A27" s="11">
        <v>20</v>
      </c>
      <c r="B27" s="14" t="s">
        <v>359</v>
      </c>
      <c r="C27" s="13">
        <v>733928</v>
      </c>
    </row>
    <row r="28" spans="1:3" ht="24.75" customHeight="1">
      <c r="A28" s="11">
        <v>21</v>
      </c>
      <c r="B28" s="12" t="s">
        <v>360</v>
      </c>
      <c r="C28" s="13">
        <v>14450</v>
      </c>
    </row>
    <row r="29" spans="1:3" ht="24.75" customHeight="1">
      <c r="A29" s="11">
        <v>22</v>
      </c>
      <c r="B29" s="12" t="s">
        <v>361</v>
      </c>
      <c r="C29" s="13">
        <v>304895</v>
      </c>
    </row>
    <row r="30" spans="1:3" ht="24.75" customHeight="1">
      <c r="A30" s="11">
        <v>23</v>
      </c>
      <c r="B30" s="12" t="s">
        <v>362</v>
      </c>
      <c r="C30" s="13">
        <v>9600</v>
      </c>
    </row>
    <row r="31" spans="1:3" ht="24.75" customHeight="1">
      <c r="A31" s="15">
        <v>24</v>
      </c>
      <c r="B31" s="12" t="s">
        <v>363</v>
      </c>
      <c r="C31" s="13">
        <v>167500</v>
      </c>
    </row>
    <row r="32" spans="1:3" ht="24.75" customHeight="1">
      <c r="A32" s="11">
        <v>25</v>
      </c>
      <c r="B32" s="12" t="s">
        <v>364</v>
      </c>
      <c r="C32" s="13">
        <v>200000</v>
      </c>
    </row>
    <row r="33" spans="1:3" ht="24.75" customHeight="1">
      <c r="A33" s="15">
        <v>26</v>
      </c>
      <c r="B33" s="12" t="s">
        <v>365</v>
      </c>
      <c r="C33" s="13">
        <v>30000</v>
      </c>
    </row>
    <row r="34" spans="1:3" ht="24.75" customHeight="1">
      <c r="A34" s="11">
        <v>27</v>
      </c>
      <c r="B34" s="12" t="s">
        <v>366</v>
      </c>
      <c r="C34" s="13">
        <v>9000</v>
      </c>
    </row>
    <row r="35" spans="1:3" ht="24.75" customHeight="1">
      <c r="A35" s="15">
        <v>28</v>
      </c>
      <c r="B35" s="12" t="s">
        <v>367</v>
      </c>
      <c r="C35" s="13">
        <v>495105</v>
      </c>
    </row>
    <row r="36" spans="1:3" ht="24.75" customHeight="1">
      <c r="A36" s="11">
        <v>29</v>
      </c>
      <c r="B36" s="12" t="s">
        <v>368</v>
      </c>
      <c r="C36" s="13">
        <v>84590</v>
      </c>
    </row>
  </sheetData>
  <sheetProtection/>
  <mergeCells count="3">
    <mergeCell ref="A1:B1"/>
    <mergeCell ref="A4:C4"/>
    <mergeCell ref="A7:B7"/>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workbookViewId="0" topLeftCell="A1">
      <pane xSplit="1" ySplit="4" topLeftCell="B5" activePane="bottomRight" state="frozen"/>
      <selection pane="bottomRight" activeCell="B8" sqref="B8"/>
    </sheetView>
  </sheetViews>
  <sheetFormatPr defaultColWidth="9.00390625" defaultRowHeight="28.5" customHeight="1"/>
  <cols>
    <col min="1" max="1" width="44.125" style="140" customWidth="1"/>
    <col min="2" max="2" width="39.125" style="140" customWidth="1"/>
    <col min="3" max="3" width="28.875" style="140" customWidth="1"/>
    <col min="4" max="16384" width="9.00390625" style="140" customWidth="1"/>
  </cols>
  <sheetData>
    <row r="1" spans="1:3" ht="28.5" customHeight="1">
      <c r="A1" s="189" t="s">
        <v>18</v>
      </c>
      <c r="B1" s="190"/>
      <c r="C1" s="143"/>
    </row>
    <row r="2" spans="1:3" ht="28.5" customHeight="1">
      <c r="A2" s="144" t="s">
        <v>19</v>
      </c>
      <c r="B2" s="144"/>
      <c r="C2" s="197"/>
    </row>
    <row r="3" spans="1:3" ht="24.75" customHeight="1">
      <c r="A3" s="145"/>
      <c r="B3" s="147" t="s">
        <v>3</v>
      </c>
      <c r="C3" s="143"/>
    </row>
    <row r="4" spans="1:2" ht="24.75" customHeight="1">
      <c r="A4" s="148" t="s">
        <v>7</v>
      </c>
      <c r="B4" s="148" t="s">
        <v>8</v>
      </c>
    </row>
    <row r="5" spans="1:2" s="196" customFormat="1" ht="24.75" customHeight="1">
      <c r="A5" s="198" t="s">
        <v>11</v>
      </c>
      <c r="B5" s="79">
        <f>SUM(B6,B10:B15)</f>
        <v>86747304.1</v>
      </c>
    </row>
    <row r="6" spans="1:2" ht="24.75" customHeight="1">
      <c r="A6" s="191" t="s">
        <v>20</v>
      </c>
      <c r="B6" s="79">
        <f>SUM(B7:B9)</f>
        <v>86747304.1</v>
      </c>
    </row>
    <row r="7" spans="1:2" ht="24.75" customHeight="1">
      <c r="A7" s="191" t="s">
        <v>21</v>
      </c>
      <c r="B7" s="79">
        <v>86747304.1</v>
      </c>
    </row>
    <row r="8" spans="1:2" ht="24.75" customHeight="1">
      <c r="A8" s="191" t="s">
        <v>22</v>
      </c>
      <c r="B8" s="199"/>
    </row>
    <row r="9" spans="1:2" ht="24.75" customHeight="1">
      <c r="A9" s="191" t="s">
        <v>23</v>
      </c>
      <c r="B9" s="199"/>
    </row>
    <row r="10" spans="1:2" ht="24.75" customHeight="1">
      <c r="A10" s="191" t="s">
        <v>24</v>
      </c>
      <c r="B10" s="199"/>
    </row>
    <row r="11" spans="1:2" ht="24.75" customHeight="1">
      <c r="A11" s="191" t="s">
        <v>25</v>
      </c>
      <c r="B11" s="199"/>
    </row>
    <row r="12" spans="1:2" ht="24.75" customHeight="1">
      <c r="A12" s="191" t="s">
        <v>26</v>
      </c>
      <c r="B12" s="199"/>
    </row>
    <row r="13" spans="1:2" ht="24.75" customHeight="1">
      <c r="A13" s="191" t="s">
        <v>27</v>
      </c>
      <c r="B13" s="199"/>
    </row>
    <row r="14" spans="1:2" ht="24.75" customHeight="1">
      <c r="A14" s="191" t="s">
        <v>28</v>
      </c>
      <c r="B14" s="199"/>
    </row>
    <row r="15" spans="1:2" ht="24.75" customHeight="1">
      <c r="A15" s="191" t="s">
        <v>29</v>
      </c>
      <c r="B15" s="199"/>
    </row>
    <row r="16" spans="1:2" ht="24.75" customHeight="1">
      <c r="A16" s="191" t="s">
        <v>13</v>
      </c>
      <c r="B16" s="199"/>
    </row>
    <row r="17" spans="1:2" ht="24.75" customHeight="1">
      <c r="A17" s="191" t="s">
        <v>14</v>
      </c>
      <c r="B17" s="199"/>
    </row>
    <row r="18" spans="1:2" ht="24.75" customHeight="1">
      <c r="A18" s="200" t="s">
        <v>16</v>
      </c>
      <c r="B18" s="77">
        <f>SUM(B5,B16:B17)</f>
        <v>86747304.1</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pane xSplit="1" ySplit="4" topLeftCell="B29" activePane="bottomRight" state="frozen"/>
      <selection pane="bottomRight" activeCell="B14" sqref="B14"/>
    </sheetView>
  </sheetViews>
  <sheetFormatPr defaultColWidth="9.00390625" defaultRowHeight="28.5" customHeight="1"/>
  <cols>
    <col min="1" max="1" width="48.25390625" style="140" customWidth="1"/>
    <col min="2" max="2" width="39.625" style="140" customWidth="1"/>
    <col min="3" max="16384" width="9.00390625" style="140" customWidth="1"/>
  </cols>
  <sheetData>
    <row r="1" spans="1:3" ht="28.5" customHeight="1">
      <c r="A1" s="189" t="s">
        <v>30</v>
      </c>
      <c r="B1" s="190"/>
      <c r="C1" s="140" t="s">
        <v>1</v>
      </c>
    </row>
    <row r="2" spans="1:2" ht="28.5" customHeight="1">
      <c r="A2" s="144" t="s">
        <v>31</v>
      </c>
      <c r="B2" s="144"/>
    </row>
    <row r="3" spans="1:2" ht="28.5" customHeight="1">
      <c r="A3" s="143"/>
      <c r="B3" s="73" t="s">
        <v>3</v>
      </c>
    </row>
    <row r="4" spans="1:2" ht="24.75" customHeight="1">
      <c r="A4" s="157" t="s">
        <v>9</v>
      </c>
      <c r="B4" s="157" t="s">
        <v>10</v>
      </c>
    </row>
    <row r="5" spans="1:2" ht="24.75" customHeight="1">
      <c r="A5" s="191" t="s">
        <v>32</v>
      </c>
      <c r="B5" s="79"/>
    </row>
    <row r="6" spans="1:2" ht="24.75" customHeight="1">
      <c r="A6" s="191" t="s">
        <v>33</v>
      </c>
      <c r="B6" s="79"/>
    </row>
    <row r="7" spans="1:2" ht="24.75" customHeight="1">
      <c r="A7" s="191" t="s">
        <v>34</v>
      </c>
      <c r="B7" s="79"/>
    </row>
    <row r="8" spans="1:2" ht="24.75" customHeight="1">
      <c r="A8" s="191" t="s">
        <v>35</v>
      </c>
      <c r="B8" s="79"/>
    </row>
    <row r="9" spans="1:2" ht="24.75" customHeight="1">
      <c r="A9" s="191" t="s">
        <v>36</v>
      </c>
      <c r="B9" s="79"/>
    </row>
    <row r="10" spans="1:2" ht="24.75" customHeight="1">
      <c r="A10" s="191" t="s">
        <v>37</v>
      </c>
      <c r="B10" s="79"/>
    </row>
    <row r="11" spans="1:2" ht="24.75" customHeight="1">
      <c r="A11" s="191" t="s">
        <v>38</v>
      </c>
      <c r="B11" s="135">
        <v>266710</v>
      </c>
    </row>
    <row r="12" spans="1:2" ht="24.75" customHeight="1">
      <c r="A12" s="191" t="s">
        <v>39</v>
      </c>
      <c r="B12" s="135">
        <v>1604502</v>
      </c>
    </row>
    <row r="13" spans="1:2" ht="24.75" customHeight="1">
      <c r="A13" s="191" t="s">
        <v>40</v>
      </c>
      <c r="B13" s="79"/>
    </row>
    <row r="14" spans="1:2" ht="24.75" customHeight="1">
      <c r="A14" s="191" t="s">
        <v>41</v>
      </c>
      <c r="B14" s="79"/>
    </row>
    <row r="15" spans="1:2" ht="24.75" customHeight="1">
      <c r="A15" s="191" t="s">
        <v>42</v>
      </c>
      <c r="B15" s="79"/>
    </row>
    <row r="16" spans="1:2" ht="24.75" customHeight="1">
      <c r="A16" s="191" t="s">
        <v>43</v>
      </c>
      <c r="B16" s="79"/>
    </row>
    <row r="17" spans="1:2" ht="24.75" customHeight="1">
      <c r="A17" s="191" t="s">
        <v>44</v>
      </c>
      <c r="B17" s="135">
        <v>84876092.1</v>
      </c>
    </row>
    <row r="18" spans="1:2" ht="24.75" customHeight="1">
      <c r="A18" s="191" t="s">
        <v>45</v>
      </c>
      <c r="B18" s="192"/>
    </row>
    <row r="19" spans="1:2" ht="24.75" customHeight="1">
      <c r="A19" s="191" t="s">
        <v>46</v>
      </c>
      <c r="B19" s="192"/>
    </row>
    <row r="20" spans="1:2" ht="24.75" customHeight="1">
      <c r="A20" s="191" t="s">
        <v>47</v>
      </c>
      <c r="B20" s="192"/>
    </row>
    <row r="21" spans="1:2" ht="24.75" customHeight="1">
      <c r="A21" s="191" t="s">
        <v>48</v>
      </c>
      <c r="B21" s="192"/>
    </row>
    <row r="22" spans="1:2" ht="24.75" customHeight="1">
      <c r="A22" s="191" t="s">
        <v>49</v>
      </c>
      <c r="B22" s="192"/>
    </row>
    <row r="23" spans="1:2" ht="24.75" customHeight="1">
      <c r="A23" s="191" t="s">
        <v>50</v>
      </c>
      <c r="B23" s="192"/>
    </row>
    <row r="24" spans="1:2" ht="24.75" customHeight="1">
      <c r="A24" s="191" t="s">
        <v>51</v>
      </c>
      <c r="B24" s="192"/>
    </row>
    <row r="25" spans="1:2" ht="24.75" customHeight="1">
      <c r="A25" s="191" t="s">
        <v>52</v>
      </c>
      <c r="B25" s="192"/>
    </row>
    <row r="26" spans="1:2" ht="24.75" customHeight="1">
      <c r="A26" s="191" t="s">
        <v>53</v>
      </c>
      <c r="B26" s="192"/>
    </row>
    <row r="27" spans="1:2" ht="24.75" customHeight="1">
      <c r="A27" s="193" t="s">
        <v>54</v>
      </c>
      <c r="B27" s="192"/>
    </row>
    <row r="28" spans="1:2" ht="24.75" customHeight="1">
      <c r="A28" s="191" t="s">
        <v>55</v>
      </c>
      <c r="B28" s="192"/>
    </row>
    <row r="29" spans="1:2" ht="24.75" customHeight="1">
      <c r="A29" s="191" t="s">
        <v>56</v>
      </c>
      <c r="B29" s="192"/>
    </row>
    <row r="30" spans="1:2" ht="24.75" customHeight="1">
      <c r="A30" s="191" t="s">
        <v>57</v>
      </c>
      <c r="B30" s="192"/>
    </row>
    <row r="31" spans="1:2" ht="24.75" customHeight="1">
      <c r="A31" s="191" t="s">
        <v>58</v>
      </c>
      <c r="B31" s="165"/>
    </row>
    <row r="32" spans="1:2" ht="24.75" customHeight="1">
      <c r="A32" s="194" t="s">
        <v>59</v>
      </c>
      <c r="B32" s="195"/>
    </row>
    <row r="33" spans="1:2" ht="24.75" customHeight="1">
      <c r="A33" s="194" t="s">
        <v>60</v>
      </c>
      <c r="B33" s="195"/>
    </row>
    <row r="34" spans="1:2" ht="24.75" customHeight="1">
      <c r="A34" s="194"/>
      <c r="B34" s="195"/>
    </row>
    <row r="35" spans="1:2" ht="24.75" customHeight="1">
      <c r="A35" s="194" t="s">
        <v>12</v>
      </c>
      <c r="B35" s="79">
        <f>SUM(B5:B33)</f>
        <v>86747304.1</v>
      </c>
    </row>
    <row r="36" spans="1:2" ht="24.75" customHeight="1">
      <c r="A36" s="194"/>
      <c r="B36" s="195"/>
    </row>
    <row r="37" spans="1:2" ht="24.75" customHeight="1">
      <c r="A37" s="194" t="s">
        <v>61</v>
      </c>
      <c r="B37" s="195"/>
    </row>
    <row r="38" spans="1:2" ht="24.75" customHeight="1">
      <c r="A38" s="166" t="s">
        <v>17</v>
      </c>
      <c r="B38" s="77">
        <f>SUM(B35,B37)</f>
        <v>86747304.1</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pageSetUpPr fitToPage="1"/>
  </sheetPr>
  <dimension ref="A1:L42"/>
  <sheetViews>
    <sheetView workbookViewId="0" topLeftCell="A1">
      <pane xSplit="2" ySplit="7" topLeftCell="C8" activePane="bottomRight" state="frozen"/>
      <selection pane="bottomRight" activeCell="B8" sqref="B8"/>
    </sheetView>
  </sheetViews>
  <sheetFormatPr defaultColWidth="9.00390625" defaultRowHeight="28.5" customHeight="1"/>
  <cols>
    <col min="1" max="1" width="26.375" style="140" customWidth="1"/>
    <col min="2" max="2" width="18.625" style="140" customWidth="1"/>
    <col min="3" max="5" width="8.625" style="140" customWidth="1"/>
    <col min="6" max="6" width="19.25390625" style="140" customWidth="1"/>
    <col min="7" max="9" width="18.625" style="140" customWidth="1"/>
    <col min="10" max="11" width="18.625" style="141" customWidth="1"/>
    <col min="12" max="12" width="18.625" style="140" customWidth="1"/>
    <col min="13" max="16384" width="9.00390625" style="140" customWidth="1"/>
  </cols>
  <sheetData>
    <row r="1" spans="1:10" ht="28.5" customHeight="1">
      <c r="A1" s="69" t="s">
        <v>62</v>
      </c>
      <c r="C1" s="142"/>
      <c r="D1" s="143"/>
      <c r="E1" s="143"/>
      <c r="F1" s="143"/>
      <c r="G1" s="143"/>
      <c r="H1" s="143"/>
      <c r="I1" s="180"/>
      <c r="J1" s="141" t="s">
        <v>1</v>
      </c>
    </row>
    <row r="2" spans="1:12" ht="28.5" customHeight="1">
      <c r="A2" s="144" t="s">
        <v>63</v>
      </c>
      <c r="B2" s="144"/>
      <c r="C2" s="144"/>
      <c r="D2" s="144"/>
      <c r="E2" s="144"/>
      <c r="F2" s="144"/>
      <c r="G2" s="144"/>
      <c r="H2" s="144"/>
      <c r="I2" s="144"/>
      <c r="J2" s="144"/>
      <c r="K2" s="144"/>
      <c r="L2" s="144"/>
    </row>
    <row r="3" spans="3:12" ht="28.5" customHeight="1">
      <c r="C3" s="145"/>
      <c r="D3" s="146"/>
      <c r="E3" s="146"/>
      <c r="F3" s="146"/>
      <c r="G3" s="146"/>
      <c r="H3" s="147"/>
      <c r="K3" s="181"/>
      <c r="L3" s="56" t="s">
        <v>3</v>
      </c>
    </row>
    <row r="4" spans="1:12" ht="24.75" customHeight="1">
      <c r="A4" s="148" t="s">
        <v>4</v>
      </c>
      <c r="B4" s="148"/>
      <c r="C4" s="149" t="s">
        <v>64</v>
      </c>
      <c r="D4" s="150"/>
      <c r="E4" s="150"/>
      <c r="F4" s="150"/>
      <c r="G4" s="150"/>
      <c r="H4" s="150"/>
      <c r="I4" s="150"/>
      <c r="J4" s="150"/>
      <c r="K4" s="150"/>
      <c r="L4" s="163"/>
    </row>
    <row r="5" spans="1:12" ht="24.75" customHeight="1">
      <c r="A5" s="151" t="s">
        <v>65</v>
      </c>
      <c r="B5" s="152" t="s">
        <v>66</v>
      </c>
      <c r="C5" s="153" t="s">
        <v>67</v>
      </c>
      <c r="D5" s="154"/>
      <c r="E5" s="155"/>
      <c r="F5" s="156" t="s">
        <v>68</v>
      </c>
      <c r="G5" s="157" t="s">
        <v>69</v>
      </c>
      <c r="H5" s="158" t="s">
        <v>70</v>
      </c>
      <c r="I5" s="182"/>
      <c r="J5" s="183" t="s">
        <v>71</v>
      </c>
      <c r="K5" s="184"/>
      <c r="L5" s="185"/>
    </row>
    <row r="6" spans="1:12" ht="24.75" customHeight="1">
      <c r="A6" s="159"/>
      <c r="B6" s="160"/>
      <c r="C6" s="121" t="s">
        <v>72</v>
      </c>
      <c r="D6" s="121" t="s">
        <v>73</v>
      </c>
      <c r="E6" s="121" t="s">
        <v>74</v>
      </c>
      <c r="F6" s="161"/>
      <c r="G6" s="162"/>
      <c r="H6" s="163" t="s">
        <v>75</v>
      </c>
      <c r="I6" s="151" t="s">
        <v>76</v>
      </c>
      <c r="J6" s="186" t="s">
        <v>77</v>
      </c>
      <c r="K6" s="186" t="s">
        <v>78</v>
      </c>
      <c r="L6" s="186" t="s">
        <v>79</v>
      </c>
    </row>
    <row r="7" spans="1:12" s="139" customFormat="1" ht="19.5" customHeight="1">
      <c r="A7" s="164" t="s">
        <v>80</v>
      </c>
      <c r="B7" s="165">
        <f>SUM(B8:B41)</f>
        <v>86747304.1</v>
      </c>
      <c r="C7" s="166" t="s">
        <v>81</v>
      </c>
      <c r="D7" s="167"/>
      <c r="E7" s="167"/>
      <c r="F7" s="168"/>
      <c r="G7" s="169">
        <f>G9+G13+G19</f>
        <v>86747304.1</v>
      </c>
      <c r="H7" s="169">
        <f>H9+H13+H19</f>
        <v>62114299.1</v>
      </c>
      <c r="I7" s="169">
        <f>I9+I13+I19</f>
        <v>24633005</v>
      </c>
      <c r="J7" s="169">
        <f>J9+J13+J19</f>
        <v>86747304.1</v>
      </c>
      <c r="K7" s="169">
        <f>SUM(K8:K41)</f>
        <v>0</v>
      </c>
      <c r="L7" s="169">
        <f>SUM(L8:L41)</f>
        <v>0</v>
      </c>
    </row>
    <row r="8" spans="1:12" ht="19.5" customHeight="1">
      <c r="A8" s="170" t="s">
        <v>82</v>
      </c>
      <c r="B8" s="171">
        <v>86747304.1</v>
      </c>
      <c r="C8" s="172"/>
      <c r="D8" s="172"/>
      <c r="E8" s="172"/>
      <c r="F8" s="173"/>
      <c r="G8" s="169">
        <f aca="true" t="shared" si="0" ref="G8:L8">G9+G13+G19</f>
        <v>86747304.1</v>
      </c>
      <c r="H8" s="169">
        <f t="shared" si="0"/>
        <v>62114299.1</v>
      </c>
      <c r="I8" s="169">
        <f t="shared" si="0"/>
        <v>24633005</v>
      </c>
      <c r="J8" s="169">
        <f t="shared" si="0"/>
        <v>86747304.1</v>
      </c>
      <c r="K8" s="169">
        <f t="shared" si="0"/>
        <v>0</v>
      </c>
      <c r="L8" s="169">
        <f t="shared" si="0"/>
        <v>0</v>
      </c>
    </row>
    <row r="9" spans="1:12" ht="19.5" customHeight="1">
      <c r="A9" s="170"/>
      <c r="B9" s="171"/>
      <c r="C9" s="129" t="s">
        <v>83</v>
      </c>
      <c r="D9" s="129"/>
      <c r="E9" s="129"/>
      <c r="F9" s="130"/>
      <c r="G9" s="174">
        <v>266710</v>
      </c>
      <c r="H9" s="132">
        <v>0</v>
      </c>
      <c r="I9" s="132">
        <v>266710</v>
      </c>
      <c r="J9" s="174">
        <v>266710</v>
      </c>
      <c r="K9" s="174">
        <v>0</v>
      </c>
      <c r="L9" s="174">
        <v>0</v>
      </c>
    </row>
    <row r="10" spans="1:12" ht="19.5" customHeight="1">
      <c r="A10" s="170"/>
      <c r="B10" s="171"/>
      <c r="C10" s="129"/>
      <c r="D10" s="129" t="s">
        <v>84</v>
      </c>
      <c r="E10" s="129"/>
      <c r="F10" s="130"/>
      <c r="G10" s="174">
        <v>266710</v>
      </c>
      <c r="H10" s="132">
        <v>0</v>
      </c>
      <c r="I10" s="132">
        <v>266710</v>
      </c>
      <c r="J10" s="174">
        <v>266710</v>
      </c>
      <c r="K10" s="174">
        <v>0</v>
      </c>
      <c r="L10" s="174">
        <v>0</v>
      </c>
    </row>
    <row r="11" spans="1:12" ht="19.5" customHeight="1">
      <c r="A11" s="170"/>
      <c r="B11" s="171"/>
      <c r="C11" s="129"/>
      <c r="D11" s="129"/>
      <c r="E11" s="129" t="s">
        <v>85</v>
      </c>
      <c r="F11" s="130"/>
      <c r="G11" s="174">
        <v>266710</v>
      </c>
      <c r="H11" s="132">
        <v>0</v>
      </c>
      <c r="I11" s="132">
        <v>266710</v>
      </c>
      <c r="J11" s="174">
        <v>266710</v>
      </c>
      <c r="K11" s="174">
        <v>0</v>
      </c>
      <c r="L11" s="174">
        <v>0</v>
      </c>
    </row>
    <row r="12" spans="1:12" ht="19.5" customHeight="1">
      <c r="A12" s="170"/>
      <c r="B12" s="171"/>
      <c r="C12" s="133" t="s">
        <v>83</v>
      </c>
      <c r="D12" s="133" t="s">
        <v>84</v>
      </c>
      <c r="E12" s="133" t="s">
        <v>85</v>
      </c>
      <c r="F12" s="134" t="s">
        <v>86</v>
      </c>
      <c r="G12" s="175">
        <v>266710</v>
      </c>
      <c r="H12" s="135">
        <v>0</v>
      </c>
      <c r="I12" s="135">
        <v>266710</v>
      </c>
      <c r="J12" s="175">
        <v>266710</v>
      </c>
      <c r="K12" s="175">
        <v>0</v>
      </c>
      <c r="L12" s="175">
        <v>0</v>
      </c>
    </row>
    <row r="13" spans="1:12" ht="19.5" customHeight="1">
      <c r="A13" s="170"/>
      <c r="B13" s="171"/>
      <c r="C13" s="129" t="s">
        <v>87</v>
      </c>
      <c r="D13" s="129"/>
      <c r="E13" s="129"/>
      <c r="F13" s="130"/>
      <c r="G13" s="174">
        <v>1604502</v>
      </c>
      <c r="H13" s="132">
        <v>1604502</v>
      </c>
      <c r="I13" s="132">
        <v>0</v>
      </c>
      <c r="J13" s="174">
        <v>1604502</v>
      </c>
      <c r="K13" s="174">
        <v>0</v>
      </c>
      <c r="L13" s="174">
        <v>0</v>
      </c>
    </row>
    <row r="14" spans="1:12" ht="19.5" customHeight="1">
      <c r="A14" s="170"/>
      <c r="B14" s="171"/>
      <c r="C14" s="129"/>
      <c r="D14" s="129" t="s">
        <v>88</v>
      </c>
      <c r="E14" s="129"/>
      <c r="F14" s="130"/>
      <c r="G14" s="174">
        <v>1604502</v>
      </c>
      <c r="H14" s="132">
        <v>1604502</v>
      </c>
      <c r="I14" s="132">
        <v>0</v>
      </c>
      <c r="J14" s="174">
        <v>1604502</v>
      </c>
      <c r="K14" s="174">
        <v>0</v>
      </c>
      <c r="L14" s="174">
        <v>0</v>
      </c>
    </row>
    <row r="15" spans="1:12" ht="19.5" customHeight="1">
      <c r="A15" s="170"/>
      <c r="B15" s="171"/>
      <c r="C15" s="129"/>
      <c r="D15" s="129"/>
      <c r="E15" s="129" t="s">
        <v>84</v>
      </c>
      <c r="F15" s="130"/>
      <c r="G15" s="174">
        <v>392756</v>
      </c>
      <c r="H15" s="132">
        <v>392756</v>
      </c>
      <c r="I15" s="132">
        <v>0</v>
      </c>
      <c r="J15" s="174">
        <v>392756</v>
      </c>
      <c r="K15" s="174">
        <v>0</v>
      </c>
      <c r="L15" s="174">
        <v>0</v>
      </c>
    </row>
    <row r="16" spans="1:12" ht="19.5" customHeight="1">
      <c r="A16" s="170"/>
      <c r="B16" s="171"/>
      <c r="C16" s="133" t="s">
        <v>87</v>
      </c>
      <c r="D16" s="133" t="s">
        <v>88</v>
      </c>
      <c r="E16" s="133" t="s">
        <v>84</v>
      </c>
      <c r="F16" s="134" t="s">
        <v>89</v>
      </c>
      <c r="G16" s="175">
        <v>392756</v>
      </c>
      <c r="H16" s="135">
        <v>392756</v>
      </c>
      <c r="I16" s="135">
        <v>0</v>
      </c>
      <c r="J16" s="175">
        <v>392756</v>
      </c>
      <c r="K16" s="175">
        <v>0</v>
      </c>
      <c r="L16" s="175">
        <v>0</v>
      </c>
    </row>
    <row r="17" spans="1:12" ht="19.5" customHeight="1">
      <c r="A17" s="170"/>
      <c r="B17" s="171"/>
      <c r="C17" s="129"/>
      <c r="D17" s="129"/>
      <c r="E17" s="129" t="s">
        <v>90</v>
      </c>
      <c r="F17" s="130"/>
      <c r="G17" s="174">
        <v>1211746</v>
      </c>
      <c r="H17" s="132">
        <v>1211746</v>
      </c>
      <c r="I17" s="132">
        <v>0</v>
      </c>
      <c r="J17" s="174">
        <v>1211746</v>
      </c>
      <c r="K17" s="174">
        <v>0</v>
      </c>
      <c r="L17" s="174">
        <v>0</v>
      </c>
    </row>
    <row r="18" spans="1:12" ht="19.5" customHeight="1">
      <c r="A18" s="170"/>
      <c r="B18" s="171"/>
      <c r="C18" s="133" t="s">
        <v>87</v>
      </c>
      <c r="D18" s="133" t="s">
        <v>88</v>
      </c>
      <c r="E18" s="133" t="s">
        <v>90</v>
      </c>
      <c r="F18" s="134" t="s">
        <v>91</v>
      </c>
      <c r="G18" s="175">
        <v>1211746</v>
      </c>
      <c r="H18" s="135">
        <v>1211746</v>
      </c>
      <c r="I18" s="135">
        <v>0</v>
      </c>
      <c r="J18" s="175">
        <v>1211746</v>
      </c>
      <c r="K18" s="175">
        <v>0</v>
      </c>
      <c r="L18" s="175">
        <v>0</v>
      </c>
    </row>
    <row r="19" spans="1:12" ht="19.5" customHeight="1">
      <c r="A19" s="170"/>
      <c r="B19" s="171"/>
      <c r="C19" s="129" t="s">
        <v>92</v>
      </c>
      <c r="D19" s="129"/>
      <c r="E19" s="129"/>
      <c r="F19" s="130"/>
      <c r="G19" s="174">
        <v>84876092.1</v>
      </c>
      <c r="H19" s="132">
        <v>60509797.1</v>
      </c>
      <c r="I19" s="132">
        <v>24366295</v>
      </c>
      <c r="J19" s="174">
        <v>84876092.1</v>
      </c>
      <c r="K19" s="174">
        <v>0</v>
      </c>
      <c r="L19" s="174">
        <v>0</v>
      </c>
    </row>
    <row r="20" spans="1:12" ht="19.5" customHeight="1">
      <c r="A20" s="170"/>
      <c r="B20" s="171"/>
      <c r="C20" s="129"/>
      <c r="D20" s="129" t="s">
        <v>84</v>
      </c>
      <c r="E20" s="129"/>
      <c r="F20" s="130"/>
      <c r="G20" s="174">
        <v>84376092.1</v>
      </c>
      <c r="H20" s="132">
        <v>60509797.1</v>
      </c>
      <c r="I20" s="132">
        <v>23866295</v>
      </c>
      <c r="J20" s="174">
        <v>84376092.1</v>
      </c>
      <c r="K20" s="174">
        <v>0</v>
      </c>
      <c r="L20" s="174">
        <v>0</v>
      </c>
    </row>
    <row r="21" spans="1:12" ht="19.5" customHeight="1">
      <c r="A21" s="170"/>
      <c r="B21" s="171"/>
      <c r="C21" s="129"/>
      <c r="D21" s="129"/>
      <c r="E21" s="129" t="s">
        <v>84</v>
      </c>
      <c r="F21" s="130"/>
      <c r="G21" s="174">
        <v>25612033.82</v>
      </c>
      <c r="H21" s="132">
        <v>25612033.82</v>
      </c>
      <c r="I21" s="132">
        <v>0</v>
      </c>
      <c r="J21" s="174">
        <v>25612033.82</v>
      </c>
      <c r="K21" s="174">
        <v>0</v>
      </c>
      <c r="L21" s="174">
        <v>0</v>
      </c>
    </row>
    <row r="22" spans="1:12" ht="19.5" customHeight="1">
      <c r="A22" s="170"/>
      <c r="B22" s="171"/>
      <c r="C22" s="133" t="s">
        <v>92</v>
      </c>
      <c r="D22" s="133" t="s">
        <v>84</v>
      </c>
      <c r="E22" s="133" t="s">
        <v>84</v>
      </c>
      <c r="F22" s="134" t="s">
        <v>93</v>
      </c>
      <c r="G22" s="175">
        <v>25612033.82</v>
      </c>
      <c r="H22" s="135">
        <v>25612033.82</v>
      </c>
      <c r="I22" s="135">
        <v>0</v>
      </c>
      <c r="J22" s="175">
        <v>25612033.82</v>
      </c>
      <c r="K22" s="175">
        <v>0</v>
      </c>
      <c r="L22" s="175">
        <v>0</v>
      </c>
    </row>
    <row r="23" spans="1:12" ht="19.5" customHeight="1">
      <c r="A23" s="170"/>
      <c r="B23" s="171"/>
      <c r="C23" s="129"/>
      <c r="D23" s="129"/>
      <c r="E23" s="129" t="s">
        <v>94</v>
      </c>
      <c r="F23" s="130"/>
      <c r="G23" s="174">
        <v>34897763.28</v>
      </c>
      <c r="H23" s="132">
        <v>34897763.28</v>
      </c>
      <c r="I23" s="132">
        <v>0</v>
      </c>
      <c r="J23" s="174">
        <v>34897763.28</v>
      </c>
      <c r="K23" s="174">
        <v>0</v>
      </c>
      <c r="L23" s="174">
        <v>0</v>
      </c>
    </row>
    <row r="24" spans="1:12" ht="19.5" customHeight="1">
      <c r="A24" s="170"/>
      <c r="B24" s="171"/>
      <c r="C24" s="133" t="s">
        <v>92</v>
      </c>
      <c r="D24" s="133" t="s">
        <v>84</v>
      </c>
      <c r="E24" s="133" t="s">
        <v>94</v>
      </c>
      <c r="F24" s="134" t="s">
        <v>95</v>
      </c>
      <c r="G24" s="175">
        <v>34897763.28</v>
      </c>
      <c r="H24" s="135">
        <v>34897763.28</v>
      </c>
      <c r="I24" s="135">
        <v>0</v>
      </c>
      <c r="J24" s="175">
        <v>34897763.28</v>
      </c>
      <c r="K24" s="175">
        <v>0</v>
      </c>
      <c r="L24" s="175">
        <v>0</v>
      </c>
    </row>
    <row r="25" spans="1:12" ht="19.5" customHeight="1">
      <c r="A25" s="170"/>
      <c r="B25" s="171"/>
      <c r="C25" s="129"/>
      <c r="D25" s="129"/>
      <c r="E25" s="129" t="s">
        <v>96</v>
      </c>
      <c r="F25" s="130"/>
      <c r="G25" s="174">
        <v>167500</v>
      </c>
      <c r="H25" s="132">
        <v>0</v>
      </c>
      <c r="I25" s="132">
        <v>167500</v>
      </c>
      <c r="J25" s="174">
        <v>167500</v>
      </c>
      <c r="K25" s="174">
        <v>0</v>
      </c>
      <c r="L25" s="174">
        <v>0</v>
      </c>
    </row>
    <row r="26" spans="1:12" ht="19.5" customHeight="1">
      <c r="A26" s="170"/>
      <c r="B26" s="171"/>
      <c r="C26" s="133" t="s">
        <v>92</v>
      </c>
      <c r="D26" s="133" t="s">
        <v>84</v>
      </c>
      <c r="E26" s="133" t="s">
        <v>96</v>
      </c>
      <c r="F26" s="134" t="s">
        <v>97</v>
      </c>
      <c r="G26" s="175">
        <v>167500</v>
      </c>
      <c r="H26" s="135">
        <v>0</v>
      </c>
      <c r="I26" s="135">
        <v>167500</v>
      </c>
      <c r="J26" s="175">
        <v>167500</v>
      </c>
      <c r="K26" s="175">
        <v>0</v>
      </c>
      <c r="L26" s="175">
        <v>0</v>
      </c>
    </row>
    <row r="27" spans="1:12" ht="19.5" customHeight="1">
      <c r="A27" s="170"/>
      <c r="B27" s="171"/>
      <c r="C27" s="129"/>
      <c r="D27" s="129"/>
      <c r="E27" s="129" t="s">
        <v>98</v>
      </c>
      <c r="F27" s="130"/>
      <c r="G27" s="174">
        <v>137000</v>
      </c>
      <c r="H27" s="132">
        <v>0</v>
      </c>
      <c r="I27" s="132">
        <v>137000</v>
      </c>
      <c r="J27" s="174">
        <v>137000</v>
      </c>
      <c r="K27" s="174">
        <v>0</v>
      </c>
      <c r="L27" s="174">
        <v>0</v>
      </c>
    </row>
    <row r="28" spans="1:12" ht="19.5" customHeight="1">
      <c r="A28" s="170"/>
      <c r="B28" s="171"/>
      <c r="C28" s="133" t="s">
        <v>92</v>
      </c>
      <c r="D28" s="133" t="s">
        <v>84</v>
      </c>
      <c r="E28" s="133" t="s">
        <v>98</v>
      </c>
      <c r="F28" s="134" t="s">
        <v>99</v>
      </c>
      <c r="G28" s="175">
        <v>137000</v>
      </c>
      <c r="H28" s="135">
        <v>0</v>
      </c>
      <c r="I28" s="135">
        <v>137000</v>
      </c>
      <c r="J28" s="175">
        <v>137000</v>
      </c>
      <c r="K28" s="175">
        <v>0</v>
      </c>
      <c r="L28" s="175">
        <v>0</v>
      </c>
    </row>
    <row r="29" spans="1:12" ht="19.5" customHeight="1">
      <c r="A29" s="170"/>
      <c r="B29" s="171"/>
      <c r="C29" s="129"/>
      <c r="D29" s="129"/>
      <c r="E29" s="129" t="s">
        <v>100</v>
      </c>
      <c r="F29" s="130"/>
      <c r="G29" s="174">
        <v>3000000</v>
      </c>
      <c r="H29" s="132">
        <v>0</v>
      </c>
      <c r="I29" s="132">
        <v>3000000</v>
      </c>
      <c r="J29" s="174">
        <v>3000000</v>
      </c>
      <c r="K29" s="174">
        <v>0</v>
      </c>
      <c r="L29" s="174">
        <v>0</v>
      </c>
    </row>
    <row r="30" spans="1:12" ht="19.5" customHeight="1">
      <c r="A30" s="170"/>
      <c r="B30" s="171"/>
      <c r="C30" s="133" t="s">
        <v>92</v>
      </c>
      <c r="D30" s="133" t="s">
        <v>84</v>
      </c>
      <c r="E30" s="133" t="s">
        <v>100</v>
      </c>
      <c r="F30" s="134" t="s">
        <v>101</v>
      </c>
      <c r="G30" s="175">
        <v>3000000</v>
      </c>
      <c r="H30" s="135">
        <v>0</v>
      </c>
      <c r="I30" s="135">
        <v>3000000</v>
      </c>
      <c r="J30" s="175">
        <v>3000000</v>
      </c>
      <c r="K30" s="175">
        <v>0</v>
      </c>
      <c r="L30" s="175">
        <v>0</v>
      </c>
    </row>
    <row r="31" spans="1:12" ht="19.5" customHeight="1">
      <c r="A31" s="170"/>
      <c r="B31" s="171"/>
      <c r="C31" s="129"/>
      <c r="D31" s="129"/>
      <c r="E31" s="129" t="s">
        <v>102</v>
      </c>
      <c r="F31" s="130"/>
      <c r="G31" s="174">
        <v>9183100</v>
      </c>
      <c r="H31" s="132">
        <v>0</v>
      </c>
      <c r="I31" s="132">
        <v>9183100</v>
      </c>
      <c r="J31" s="174">
        <v>9183100</v>
      </c>
      <c r="K31" s="174">
        <v>0</v>
      </c>
      <c r="L31" s="174">
        <v>0</v>
      </c>
    </row>
    <row r="32" spans="1:12" ht="19.5" customHeight="1">
      <c r="A32" s="170"/>
      <c r="B32" s="171"/>
      <c r="C32" s="133" t="s">
        <v>92</v>
      </c>
      <c r="D32" s="133" t="s">
        <v>84</v>
      </c>
      <c r="E32" s="133" t="s">
        <v>102</v>
      </c>
      <c r="F32" s="134" t="s">
        <v>103</v>
      </c>
      <c r="G32" s="175">
        <v>9183100</v>
      </c>
      <c r="H32" s="135">
        <v>0</v>
      </c>
      <c r="I32" s="135">
        <v>9183100</v>
      </c>
      <c r="J32" s="175">
        <v>9183100</v>
      </c>
      <c r="K32" s="175">
        <v>0</v>
      </c>
      <c r="L32" s="175">
        <v>0</v>
      </c>
    </row>
    <row r="33" spans="1:12" ht="19.5" customHeight="1">
      <c r="A33" s="170"/>
      <c r="B33" s="171"/>
      <c r="C33" s="129"/>
      <c r="D33" s="129"/>
      <c r="E33" s="129" t="s">
        <v>104</v>
      </c>
      <c r="F33" s="130"/>
      <c r="G33" s="174">
        <v>3980000</v>
      </c>
      <c r="H33" s="132">
        <v>0</v>
      </c>
      <c r="I33" s="132">
        <v>3980000</v>
      </c>
      <c r="J33" s="174">
        <v>3980000</v>
      </c>
      <c r="K33" s="174">
        <v>0</v>
      </c>
      <c r="L33" s="174">
        <v>0</v>
      </c>
    </row>
    <row r="34" spans="1:12" ht="19.5" customHeight="1">
      <c r="A34" s="170"/>
      <c r="B34" s="171"/>
      <c r="C34" s="133" t="s">
        <v>92</v>
      </c>
      <c r="D34" s="133" t="s">
        <v>84</v>
      </c>
      <c r="E34" s="133" t="s">
        <v>104</v>
      </c>
      <c r="F34" s="134" t="s">
        <v>105</v>
      </c>
      <c r="G34" s="175">
        <v>3980000</v>
      </c>
      <c r="H34" s="135">
        <v>0</v>
      </c>
      <c r="I34" s="135">
        <v>3980000</v>
      </c>
      <c r="J34" s="175">
        <v>3980000</v>
      </c>
      <c r="K34" s="175">
        <v>0</v>
      </c>
      <c r="L34" s="175">
        <v>0</v>
      </c>
    </row>
    <row r="35" spans="1:12" ht="19.5" customHeight="1">
      <c r="A35" s="170"/>
      <c r="B35" s="171"/>
      <c r="C35" s="129"/>
      <c r="D35" s="129"/>
      <c r="E35" s="129" t="s">
        <v>85</v>
      </c>
      <c r="F35" s="130"/>
      <c r="G35" s="174">
        <v>7398695</v>
      </c>
      <c r="H35" s="132">
        <v>0</v>
      </c>
      <c r="I35" s="132">
        <v>7398695</v>
      </c>
      <c r="J35" s="174">
        <v>7398695</v>
      </c>
      <c r="K35" s="174">
        <v>0</v>
      </c>
      <c r="L35" s="174">
        <v>0</v>
      </c>
    </row>
    <row r="36" spans="1:12" ht="19.5" customHeight="1">
      <c r="A36" s="170"/>
      <c r="B36" s="171"/>
      <c r="C36" s="133" t="s">
        <v>92</v>
      </c>
      <c r="D36" s="133" t="s">
        <v>84</v>
      </c>
      <c r="E36" s="133" t="s">
        <v>85</v>
      </c>
      <c r="F36" s="134" t="s">
        <v>106</v>
      </c>
      <c r="G36" s="175">
        <v>7398695</v>
      </c>
      <c r="H36" s="135">
        <v>0</v>
      </c>
      <c r="I36" s="135">
        <v>7398695</v>
      </c>
      <c r="J36" s="175">
        <v>7398695</v>
      </c>
      <c r="K36" s="175">
        <v>0</v>
      </c>
      <c r="L36" s="175">
        <v>0</v>
      </c>
    </row>
    <row r="37" spans="1:12" ht="19.5" customHeight="1">
      <c r="A37" s="170"/>
      <c r="B37" s="171"/>
      <c r="C37" s="129"/>
      <c r="D37" s="129" t="s">
        <v>107</v>
      </c>
      <c r="E37" s="129"/>
      <c r="F37" s="130"/>
      <c r="G37" s="174">
        <v>500000</v>
      </c>
      <c r="H37" s="132">
        <v>0</v>
      </c>
      <c r="I37" s="132">
        <v>500000</v>
      </c>
      <c r="J37" s="174">
        <v>500000</v>
      </c>
      <c r="K37" s="174">
        <v>0</v>
      </c>
      <c r="L37" s="174">
        <v>0</v>
      </c>
    </row>
    <row r="38" spans="1:12" ht="19.5" customHeight="1">
      <c r="A38" s="170"/>
      <c r="B38" s="171"/>
      <c r="C38" s="129"/>
      <c r="D38" s="129"/>
      <c r="E38" s="129" t="s">
        <v>96</v>
      </c>
      <c r="F38" s="130"/>
      <c r="G38" s="174">
        <v>500000</v>
      </c>
      <c r="H38" s="132">
        <v>0</v>
      </c>
      <c r="I38" s="132">
        <v>500000</v>
      </c>
      <c r="J38" s="174">
        <v>500000</v>
      </c>
      <c r="K38" s="174">
        <v>0</v>
      </c>
      <c r="L38" s="174">
        <v>0</v>
      </c>
    </row>
    <row r="39" spans="1:12" ht="19.5" customHeight="1">
      <c r="A39" s="170"/>
      <c r="B39" s="171"/>
      <c r="C39" s="133" t="s">
        <v>92</v>
      </c>
      <c r="D39" s="133" t="s">
        <v>107</v>
      </c>
      <c r="E39" s="133" t="s">
        <v>96</v>
      </c>
      <c r="F39" s="134" t="s">
        <v>108</v>
      </c>
      <c r="G39" s="175">
        <v>500000</v>
      </c>
      <c r="H39" s="135">
        <v>0</v>
      </c>
      <c r="I39" s="135">
        <v>500000</v>
      </c>
      <c r="J39" s="175">
        <v>500000</v>
      </c>
      <c r="K39" s="175">
        <v>0</v>
      </c>
      <c r="L39" s="175">
        <v>0</v>
      </c>
    </row>
    <row r="40" spans="1:12" ht="19.5" customHeight="1">
      <c r="A40" s="170" t="s">
        <v>109</v>
      </c>
      <c r="B40" s="176"/>
      <c r="C40" s="172"/>
      <c r="D40" s="172"/>
      <c r="E40" s="172"/>
      <c r="F40" s="173"/>
      <c r="G40" s="177"/>
      <c r="H40" s="176"/>
      <c r="I40" s="187"/>
      <c r="J40" s="177"/>
      <c r="K40" s="68"/>
      <c r="L40" s="176"/>
    </row>
    <row r="41" spans="1:12" ht="19.5" customHeight="1">
      <c r="A41" s="170" t="s">
        <v>110</v>
      </c>
      <c r="B41" s="176"/>
      <c r="C41" s="172"/>
      <c r="D41" s="172"/>
      <c r="E41" s="172"/>
      <c r="F41" s="173"/>
      <c r="G41" s="177"/>
      <c r="H41" s="178"/>
      <c r="I41" s="187"/>
      <c r="J41" s="177"/>
      <c r="K41" s="68"/>
      <c r="L41" s="176"/>
    </row>
    <row r="42" spans="2:12" ht="28.5" customHeight="1">
      <c r="B42" s="179"/>
      <c r="C42" s="179"/>
      <c r="D42" s="179"/>
      <c r="E42" s="179"/>
      <c r="F42" s="179"/>
      <c r="G42" s="179"/>
      <c r="H42" s="179"/>
      <c r="I42" s="179"/>
      <c r="J42" s="188"/>
      <c r="K42" s="188"/>
      <c r="L42" s="179"/>
    </row>
  </sheetData>
  <sheetProtection/>
  <mergeCells count="11">
    <mergeCell ref="A2:L2"/>
    <mergeCell ref="A4:B4"/>
    <mergeCell ref="C4:L4"/>
    <mergeCell ref="C5:E5"/>
    <mergeCell ref="H5:I5"/>
    <mergeCell ref="J5:L5"/>
    <mergeCell ref="C7:F7"/>
    <mergeCell ref="A5:A6"/>
    <mergeCell ref="B5:B6"/>
    <mergeCell ref="F5:F6"/>
    <mergeCell ref="G5:G6"/>
  </mergeCells>
  <printOptions/>
  <pageMargins left="0.75" right="0.75" top="0.98" bottom="0.98" header="0.5" footer="0.5"/>
  <pageSetup fitToHeight="1" fitToWidth="1" horizontalDpi="600" verticalDpi="600" orientation="landscape" paperSize="10" scale="80"/>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L37"/>
  <sheetViews>
    <sheetView workbookViewId="0" topLeftCell="A1">
      <pane xSplit="4" ySplit="6" topLeftCell="E7" activePane="bottomRight" state="frozen"/>
      <selection pane="bottomRight" activeCell="E40" sqref="E40"/>
    </sheetView>
  </sheetViews>
  <sheetFormatPr defaultColWidth="9.00390625" defaultRowHeight="28.5" customHeight="1"/>
  <cols>
    <col min="1" max="3" width="6.625" style="16" customWidth="1"/>
    <col min="4" max="4" width="31.00390625" style="16" customWidth="1"/>
    <col min="5" max="6" width="18.25390625" style="106" customWidth="1"/>
    <col min="7" max="7" width="15.625" style="106" customWidth="1"/>
    <col min="8" max="9" width="10.25390625" style="16" customWidth="1"/>
    <col min="10" max="10" width="13.375" style="107" customWidth="1"/>
    <col min="11" max="11" width="16.00390625" style="107" customWidth="1"/>
    <col min="12" max="12" width="16.00390625" style="16" customWidth="1"/>
    <col min="13" max="16384" width="9.00390625" style="16" customWidth="1"/>
  </cols>
  <sheetData>
    <row r="1" spans="1:10" ht="28.5" customHeight="1">
      <c r="A1" s="69" t="s">
        <v>111</v>
      </c>
      <c r="B1" s="69"/>
      <c r="C1" s="69"/>
      <c r="D1" s="108"/>
      <c r="E1" s="109"/>
      <c r="F1" s="109"/>
      <c r="G1" s="109"/>
      <c r="H1" s="108"/>
      <c r="I1" s="136"/>
      <c r="J1" s="107" t="s">
        <v>1</v>
      </c>
    </row>
    <row r="2" spans="1:12" ht="28.5" customHeight="1">
      <c r="A2" s="110" t="s">
        <v>112</v>
      </c>
      <c r="B2" s="110"/>
      <c r="C2" s="110"/>
      <c r="D2" s="110"/>
      <c r="E2" s="110"/>
      <c r="F2" s="110"/>
      <c r="G2" s="110"/>
      <c r="H2" s="111"/>
      <c r="I2" s="111"/>
      <c r="J2" s="111"/>
      <c r="K2" s="111"/>
      <c r="L2" s="111"/>
    </row>
    <row r="3" spans="3:11" ht="28.5" customHeight="1">
      <c r="C3" s="108"/>
      <c r="D3" s="112"/>
      <c r="E3" s="113"/>
      <c r="F3" s="113"/>
      <c r="G3" s="114" t="s">
        <v>3</v>
      </c>
      <c r="H3" s="115"/>
      <c r="K3" s="137"/>
    </row>
    <row r="4" spans="1:11" s="105" customFormat="1" ht="19.5" customHeight="1">
      <c r="A4" s="116" t="s">
        <v>67</v>
      </c>
      <c r="B4" s="117"/>
      <c r="C4" s="118"/>
      <c r="D4" s="119" t="s">
        <v>68</v>
      </c>
      <c r="E4" s="120" t="s">
        <v>69</v>
      </c>
      <c r="F4" s="45" t="s">
        <v>70</v>
      </c>
      <c r="G4" s="45"/>
      <c r="J4" s="138"/>
      <c r="K4" s="138"/>
    </row>
    <row r="5" spans="1:7" ht="19.5" customHeight="1">
      <c r="A5" s="121" t="s">
        <v>72</v>
      </c>
      <c r="B5" s="121" t="s">
        <v>73</v>
      </c>
      <c r="C5" s="121" t="s">
        <v>74</v>
      </c>
      <c r="D5" s="122"/>
      <c r="E5" s="123"/>
      <c r="F5" s="45" t="s">
        <v>75</v>
      </c>
      <c r="G5" s="124" t="s">
        <v>76</v>
      </c>
    </row>
    <row r="6" spans="1:7" ht="19.5" customHeight="1">
      <c r="A6" s="125" t="s">
        <v>113</v>
      </c>
      <c r="B6" s="126"/>
      <c r="C6" s="126"/>
      <c r="D6" s="127"/>
      <c r="E6" s="128">
        <f>E7+E11+E17</f>
        <v>86747304.1</v>
      </c>
      <c r="F6" s="128">
        <f>F7+F11+F17</f>
        <v>62114299.1</v>
      </c>
      <c r="G6" s="128">
        <f>G7+G11+G17</f>
        <v>24633005</v>
      </c>
    </row>
    <row r="7" spans="1:7" ht="19.5" customHeight="1">
      <c r="A7" s="129" t="s">
        <v>83</v>
      </c>
      <c r="B7" s="129"/>
      <c r="C7" s="129"/>
      <c r="D7" s="130"/>
      <c r="E7" s="131">
        <f>SUM(F7:G7)</f>
        <v>266710</v>
      </c>
      <c r="F7" s="132">
        <v>0</v>
      </c>
      <c r="G7" s="132">
        <v>266710</v>
      </c>
    </row>
    <row r="8" spans="1:7" ht="19.5" customHeight="1">
      <c r="A8" s="129"/>
      <c r="B8" s="129" t="s">
        <v>84</v>
      </c>
      <c r="C8" s="129"/>
      <c r="D8" s="130"/>
      <c r="E8" s="131">
        <f aca="true" t="shared" si="0" ref="E8:E49">SUM(F8:G8)</f>
        <v>266710</v>
      </c>
      <c r="F8" s="132">
        <v>0</v>
      </c>
      <c r="G8" s="132">
        <v>266710</v>
      </c>
    </row>
    <row r="9" spans="1:7" ht="19.5" customHeight="1">
      <c r="A9" s="129"/>
      <c r="B9" s="129"/>
      <c r="C9" s="129" t="s">
        <v>85</v>
      </c>
      <c r="D9" s="130"/>
      <c r="E9" s="131">
        <f t="shared" si="0"/>
        <v>266710</v>
      </c>
      <c r="F9" s="132">
        <v>0</v>
      </c>
      <c r="G9" s="132">
        <v>266710</v>
      </c>
    </row>
    <row r="10" spans="1:7" ht="19.5" customHeight="1">
      <c r="A10" s="133" t="s">
        <v>83</v>
      </c>
      <c r="B10" s="133" t="s">
        <v>84</v>
      </c>
      <c r="C10" s="133" t="s">
        <v>85</v>
      </c>
      <c r="D10" s="134" t="s">
        <v>86</v>
      </c>
      <c r="E10" s="131">
        <f t="shared" si="0"/>
        <v>266710</v>
      </c>
      <c r="F10" s="135">
        <v>0</v>
      </c>
      <c r="G10" s="135">
        <v>266710</v>
      </c>
    </row>
    <row r="11" spans="1:7" ht="19.5" customHeight="1">
      <c r="A11" s="129" t="s">
        <v>87</v>
      </c>
      <c r="B11" s="129"/>
      <c r="C11" s="129"/>
      <c r="D11" s="130"/>
      <c r="E11" s="131">
        <f t="shared" si="0"/>
        <v>1604502</v>
      </c>
      <c r="F11" s="132">
        <v>1604502</v>
      </c>
      <c r="G11" s="132">
        <v>0</v>
      </c>
    </row>
    <row r="12" spans="1:7" ht="19.5" customHeight="1">
      <c r="A12" s="129"/>
      <c r="B12" s="129" t="s">
        <v>88</v>
      </c>
      <c r="C12" s="129"/>
      <c r="D12" s="130"/>
      <c r="E12" s="131">
        <f t="shared" si="0"/>
        <v>1604502</v>
      </c>
      <c r="F12" s="132">
        <v>1604502</v>
      </c>
      <c r="G12" s="132">
        <v>0</v>
      </c>
    </row>
    <row r="13" spans="1:7" ht="19.5" customHeight="1">
      <c r="A13" s="129"/>
      <c r="B13" s="129"/>
      <c r="C13" s="129" t="s">
        <v>84</v>
      </c>
      <c r="D13" s="130"/>
      <c r="E13" s="131">
        <f t="shared" si="0"/>
        <v>392756</v>
      </c>
      <c r="F13" s="132">
        <v>392756</v>
      </c>
      <c r="G13" s="132">
        <v>0</v>
      </c>
    </row>
    <row r="14" spans="1:7" ht="19.5" customHeight="1">
      <c r="A14" s="133" t="s">
        <v>87</v>
      </c>
      <c r="B14" s="133" t="s">
        <v>88</v>
      </c>
      <c r="C14" s="133" t="s">
        <v>84</v>
      </c>
      <c r="D14" s="134" t="s">
        <v>89</v>
      </c>
      <c r="E14" s="131">
        <f t="shared" si="0"/>
        <v>392756</v>
      </c>
      <c r="F14" s="135">
        <v>392756</v>
      </c>
      <c r="G14" s="135">
        <v>0</v>
      </c>
    </row>
    <row r="15" spans="1:7" ht="19.5" customHeight="1">
      <c r="A15" s="129"/>
      <c r="B15" s="129"/>
      <c r="C15" s="129" t="s">
        <v>90</v>
      </c>
      <c r="D15" s="130"/>
      <c r="E15" s="131">
        <f t="shared" si="0"/>
        <v>1211746</v>
      </c>
      <c r="F15" s="132">
        <v>1211746</v>
      </c>
      <c r="G15" s="132">
        <v>0</v>
      </c>
    </row>
    <row r="16" spans="1:7" ht="19.5" customHeight="1">
      <c r="A16" s="133" t="s">
        <v>87</v>
      </c>
      <c r="B16" s="133" t="s">
        <v>88</v>
      </c>
      <c r="C16" s="133" t="s">
        <v>90</v>
      </c>
      <c r="D16" s="134" t="s">
        <v>91</v>
      </c>
      <c r="E16" s="131">
        <f t="shared" si="0"/>
        <v>1211746</v>
      </c>
      <c r="F16" s="135">
        <v>1211746</v>
      </c>
      <c r="G16" s="135">
        <v>0</v>
      </c>
    </row>
    <row r="17" spans="1:7" ht="19.5" customHeight="1">
      <c r="A17" s="129" t="s">
        <v>92</v>
      </c>
      <c r="B17" s="129"/>
      <c r="C17" s="129"/>
      <c r="D17" s="130"/>
      <c r="E17" s="131">
        <f t="shared" si="0"/>
        <v>84876092.1</v>
      </c>
      <c r="F17" s="132">
        <v>60509797.1</v>
      </c>
      <c r="G17" s="132">
        <v>24366295</v>
      </c>
    </row>
    <row r="18" spans="1:7" ht="19.5" customHeight="1">
      <c r="A18" s="129"/>
      <c r="B18" s="129" t="s">
        <v>84</v>
      </c>
      <c r="C18" s="129"/>
      <c r="D18" s="130"/>
      <c r="E18" s="131">
        <f t="shared" si="0"/>
        <v>84376092.1</v>
      </c>
      <c r="F18" s="132">
        <v>60509797.1</v>
      </c>
      <c r="G18" s="132">
        <v>23866295</v>
      </c>
    </row>
    <row r="19" spans="1:7" ht="19.5" customHeight="1">
      <c r="A19" s="129"/>
      <c r="B19" s="129"/>
      <c r="C19" s="129" t="s">
        <v>84</v>
      </c>
      <c r="D19" s="130"/>
      <c r="E19" s="131">
        <f t="shared" si="0"/>
        <v>25612033.82</v>
      </c>
      <c r="F19" s="132">
        <v>25612033.82</v>
      </c>
      <c r="G19" s="132">
        <v>0</v>
      </c>
    </row>
    <row r="20" spans="1:7" ht="19.5" customHeight="1">
      <c r="A20" s="133" t="s">
        <v>92</v>
      </c>
      <c r="B20" s="133" t="s">
        <v>84</v>
      </c>
      <c r="C20" s="133" t="s">
        <v>84</v>
      </c>
      <c r="D20" s="134" t="s">
        <v>93</v>
      </c>
      <c r="E20" s="131">
        <f t="shared" si="0"/>
        <v>25612033.82</v>
      </c>
      <c r="F20" s="135">
        <v>25612033.82</v>
      </c>
      <c r="G20" s="135">
        <v>0</v>
      </c>
    </row>
    <row r="21" spans="1:7" ht="19.5" customHeight="1">
      <c r="A21" s="129"/>
      <c r="B21" s="129"/>
      <c r="C21" s="129" t="s">
        <v>94</v>
      </c>
      <c r="D21" s="130"/>
      <c r="E21" s="131">
        <f t="shared" si="0"/>
        <v>34897763.28</v>
      </c>
      <c r="F21" s="132">
        <v>34897763.28</v>
      </c>
      <c r="G21" s="132">
        <v>0</v>
      </c>
    </row>
    <row r="22" spans="1:7" ht="19.5" customHeight="1">
      <c r="A22" s="133" t="s">
        <v>92</v>
      </c>
      <c r="B22" s="133" t="s">
        <v>84</v>
      </c>
      <c r="C22" s="133" t="s">
        <v>94</v>
      </c>
      <c r="D22" s="134" t="s">
        <v>95</v>
      </c>
      <c r="E22" s="131">
        <f t="shared" si="0"/>
        <v>34897763.28</v>
      </c>
      <c r="F22" s="135">
        <v>34897763.28</v>
      </c>
      <c r="G22" s="135">
        <v>0</v>
      </c>
    </row>
    <row r="23" spans="1:7" ht="19.5" customHeight="1">
      <c r="A23" s="129"/>
      <c r="B23" s="129"/>
      <c r="C23" s="129" t="s">
        <v>96</v>
      </c>
      <c r="D23" s="130"/>
      <c r="E23" s="131">
        <f t="shared" si="0"/>
        <v>167500</v>
      </c>
      <c r="F23" s="132">
        <v>0</v>
      </c>
      <c r="G23" s="132">
        <v>167500</v>
      </c>
    </row>
    <row r="24" spans="1:7" ht="19.5" customHeight="1">
      <c r="A24" s="133" t="s">
        <v>92</v>
      </c>
      <c r="B24" s="133" t="s">
        <v>84</v>
      </c>
      <c r="C24" s="133" t="s">
        <v>96</v>
      </c>
      <c r="D24" s="134" t="s">
        <v>97</v>
      </c>
      <c r="E24" s="131">
        <f t="shared" si="0"/>
        <v>167500</v>
      </c>
      <c r="F24" s="135">
        <v>0</v>
      </c>
      <c r="G24" s="135">
        <v>167500</v>
      </c>
    </row>
    <row r="25" spans="1:7" ht="19.5" customHeight="1">
      <c r="A25" s="129"/>
      <c r="B25" s="129"/>
      <c r="C25" s="129" t="s">
        <v>98</v>
      </c>
      <c r="D25" s="130"/>
      <c r="E25" s="131">
        <f t="shared" si="0"/>
        <v>137000</v>
      </c>
      <c r="F25" s="132">
        <v>0</v>
      </c>
      <c r="G25" s="132">
        <v>137000</v>
      </c>
    </row>
    <row r="26" spans="1:7" ht="19.5" customHeight="1">
      <c r="A26" s="133" t="s">
        <v>92</v>
      </c>
      <c r="B26" s="133" t="s">
        <v>84</v>
      </c>
      <c r="C26" s="133" t="s">
        <v>98</v>
      </c>
      <c r="D26" s="134" t="s">
        <v>99</v>
      </c>
      <c r="E26" s="131">
        <f t="shared" si="0"/>
        <v>137000</v>
      </c>
      <c r="F26" s="135">
        <v>0</v>
      </c>
      <c r="G26" s="135">
        <v>137000</v>
      </c>
    </row>
    <row r="27" spans="1:7" ht="19.5" customHeight="1">
      <c r="A27" s="129"/>
      <c r="B27" s="129"/>
      <c r="C27" s="129" t="s">
        <v>100</v>
      </c>
      <c r="D27" s="130"/>
      <c r="E27" s="131">
        <f t="shared" si="0"/>
        <v>3000000</v>
      </c>
      <c r="F27" s="132">
        <v>0</v>
      </c>
      <c r="G27" s="132">
        <v>3000000</v>
      </c>
    </row>
    <row r="28" spans="1:7" ht="19.5" customHeight="1">
      <c r="A28" s="133" t="s">
        <v>92</v>
      </c>
      <c r="B28" s="133" t="s">
        <v>84</v>
      </c>
      <c r="C28" s="133" t="s">
        <v>100</v>
      </c>
      <c r="D28" s="134" t="s">
        <v>101</v>
      </c>
      <c r="E28" s="131">
        <f t="shared" si="0"/>
        <v>3000000</v>
      </c>
      <c r="F28" s="135">
        <v>0</v>
      </c>
      <c r="G28" s="135">
        <v>3000000</v>
      </c>
    </row>
    <row r="29" spans="1:7" ht="19.5" customHeight="1">
      <c r="A29" s="129"/>
      <c r="B29" s="129"/>
      <c r="C29" s="129" t="s">
        <v>102</v>
      </c>
      <c r="D29" s="130"/>
      <c r="E29" s="131">
        <f t="shared" si="0"/>
        <v>9183100</v>
      </c>
      <c r="F29" s="132">
        <v>0</v>
      </c>
      <c r="G29" s="132">
        <v>9183100</v>
      </c>
    </row>
    <row r="30" spans="1:7" ht="19.5" customHeight="1">
      <c r="A30" s="133" t="s">
        <v>92</v>
      </c>
      <c r="B30" s="133" t="s">
        <v>84</v>
      </c>
      <c r="C30" s="133" t="s">
        <v>102</v>
      </c>
      <c r="D30" s="134" t="s">
        <v>103</v>
      </c>
      <c r="E30" s="131">
        <f t="shared" si="0"/>
        <v>9183100</v>
      </c>
      <c r="F30" s="135">
        <v>0</v>
      </c>
      <c r="G30" s="135">
        <v>9183100</v>
      </c>
    </row>
    <row r="31" spans="1:7" ht="19.5" customHeight="1">
      <c r="A31" s="129"/>
      <c r="B31" s="129"/>
      <c r="C31" s="129" t="s">
        <v>104</v>
      </c>
      <c r="D31" s="130"/>
      <c r="E31" s="131">
        <f t="shared" si="0"/>
        <v>3980000</v>
      </c>
      <c r="F31" s="132">
        <v>0</v>
      </c>
      <c r="G31" s="132">
        <v>3980000</v>
      </c>
    </row>
    <row r="32" spans="1:7" ht="19.5" customHeight="1">
      <c r="A32" s="133" t="s">
        <v>92</v>
      </c>
      <c r="B32" s="133" t="s">
        <v>84</v>
      </c>
      <c r="C32" s="133" t="s">
        <v>104</v>
      </c>
      <c r="D32" s="134" t="s">
        <v>105</v>
      </c>
      <c r="E32" s="131">
        <f t="shared" si="0"/>
        <v>3980000</v>
      </c>
      <c r="F32" s="135">
        <v>0</v>
      </c>
      <c r="G32" s="135">
        <v>3980000</v>
      </c>
    </row>
    <row r="33" spans="1:7" ht="19.5" customHeight="1">
      <c r="A33" s="129"/>
      <c r="B33" s="129"/>
      <c r="C33" s="129" t="s">
        <v>85</v>
      </c>
      <c r="D33" s="130"/>
      <c r="E33" s="131">
        <f t="shared" si="0"/>
        <v>7398695</v>
      </c>
      <c r="F33" s="132">
        <v>0</v>
      </c>
      <c r="G33" s="132">
        <v>7398695</v>
      </c>
    </row>
    <row r="34" spans="1:7" ht="19.5" customHeight="1">
      <c r="A34" s="133" t="s">
        <v>92</v>
      </c>
      <c r="B34" s="133" t="s">
        <v>84</v>
      </c>
      <c r="C34" s="133" t="s">
        <v>85</v>
      </c>
      <c r="D34" s="134" t="s">
        <v>106</v>
      </c>
      <c r="E34" s="131">
        <f t="shared" si="0"/>
        <v>7398695</v>
      </c>
      <c r="F34" s="135">
        <v>0</v>
      </c>
      <c r="G34" s="135">
        <v>7398695</v>
      </c>
    </row>
    <row r="35" spans="1:7" ht="19.5" customHeight="1">
      <c r="A35" s="129"/>
      <c r="B35" s="129" t="s">
        <v>107</v>
      </c>
      <c r="C35" s="129"/>
      <c r="D35" s="130"/>
      <c r="E35" s="131">
        <f t="shared" si="0"/>
        <v>500000</v>
      </c>
      <c r="F35" s="132">
        <v>0</v>
      </c>
      <c r="G35" s="132">
        <v>500000</v>
      </c>
    </row>
    <row r="36" spans="1:7" ht="19.5" customHeight="1">
      <c r="A36" s="129"/>
      <c r="B36" s="129"/>
      <c r="C36" s="129" t="s">
        <v>96</v>
      </c>
      <c r="D36" s="130"/>
      <c r="E36" s="131">
        <f t="shared" si="0"/>
        <v>500000</v>
      </c>
      <c r="F36" s="132">
        <v>0</v>
      </c>
      <c r="G36" s="132">
        <v>500000</v>
      </c>
    </row>
    <row r="37" spans="1:7" ht="19.5" customHeight="1">
      <c r="A37" s="133" t="s">
        <v>92</v>
      </c>
      <c r="B37" s="133" t="s">
        <v>107</v>
      </c>
      <c r="C37" s="133" t="s">
        <v>96</v>
      </c>
      <c r="D37" s="134" t="s">
        <v>108</v>
      </c>
      <c r="E37" s="131">
        <f t="shared" si="0"/>
        <v>500000</v>
      </c>
      <c r="F37" s="135">
        <v>0</v>
      </c>
      <c r="G37" s="135">
        <v>500000</v>
      </c>
    </row>
  </sheetData>
  <sheetProtection/>
  <mergeCells count="7">
    <mergeCell ref="A1:C1"/>
    <mergeCell ref="A2:G2"/>
    <mergeCell ref="A4:C4"/>
    <mergeCell ref="F4:G4"/>
    <mergeCell ref="A6:D6"/>
    <mergeCell ref="D4:D5"/>
    <mergeCell ref="E4:E5"/>
  </mergeCells>
  <printOptions horizontalCentered="1"/>
  <pageMargins left="0.16" right="0.16" top="0.39" bottom="0.39" header="0.51" footer="0.51"/>
  <pageSetup fitToHeight="1" fitToWidth="1" horizontalDpi="600" verticalDpi="600" orientation="portrait" paperSize="10"/>
</worksheet>
</file>

<file path=xl/worksheets/sheet6.xml><?xml version="1.0" encoding="utf-8"?>
<worksheet xmlns="http://schemas.openxmlformats.org/spreadsheetml/2006/main" xmlns:r="http://schemas.openxmlformats.org/officeDocument/2006/relationships">
  <sheetPr>
    <pageSetUpPr fitToPage="1"/>
  </sheetPr>
  <dimension ref="A1:C38"/>
  <sheetViews>
    <sheetView workbookViewId="0" topLeftCell="A1">
      <pane xSplit="2" ySplit="5" topLeftCell="C6" activePane="bottomRight" state="frozen"/>
      <selection pane="bottomRight" activeCell="C29" sqref="C29"/>
    </sheetView>
  </sheetViews>
  <sheetFormatPr defaultColWidth="9.00390625" defaultRowHeight="28.5" customHeight="1"/>
  <cols>
    <col min="1" max="1" width="18.00390625" style="83" customWidth="1"/>
    <col min="2" max="2" width="34.875" style="84" customWidth="1"/>
    <col min="3" max="3" width="32.125" style="85" customWidth="1"/>
    <col min="4" max="16384" width="9.00390625" style="85" customWidth="1"/>
  </cols>
  <sheetData>
    <row r="1" ht="28.5" customHeight="1">
      <c r="A1" s="99" t="s">
        <v>114</v>
      </c>
    </row>
    <row r="2" spans="1:3" ht="47.25" customHeight="1">
      <c r="A2" s="87" t="s">
        <v>115</v>
      </c>
      <c r="B2" s="87"/>
      <c r="C2" s="87"/>
    </row>
    <row r="3" ht="28.5" customHeight="1">
      <c r="C3" s="73" t="s">
        <v>116</v>
      </c>
    </row>
    <row r="4" spans="1:3" s="82" customFormat="1" ht="19.5" customHeight="1">
      <c r="A4" s="88" t="s">
        <v>117</v>
      </c>
      <c r="B4" s="88"/>
      <c r="C4" s="89" t="s">
        <v>69</v>
      </c>
    </row>
    <row r="5" spans="1:3" s="82" customFormat="1" ht="19.5" customHeight="1">
      <c r="A5" s="90" t="s">
        <v>118</v>
      </c>
      <c r="B5" s="88" t="s">
        <v>119</v>
      </c>
      <c r="C5" s="91"/>
    </row>
    <row r="6" spans="1:3" s="82" customFormat="1" ht="19.5" customHeight="1">
      <c r="A6" s="100" t="s">
        <v>113</v>
      </c>
      <c r="B6" s="101"/>
      <c r="C6" s="102">
        <f>SUM(C7,C19,C34)</f>
        <v>62114299.1</v>
      </c>
    </row>
    <row r="7" spans="1:3" ht="19.5" customHeight="1">
      <c r="A7" s="103" t="s">
        <v>120</v>
      </c>
      <c r="B7" s="103" t="s">
        <v>121</v>
      </c>
      <c r="C7" s="104">
        <f>SUM(C8:C18)</f>
        <v>55663654.84</v>
      </c>
    </row>
    <row r="8" spans="1:3" ht="19.5" customHeight="1">
      <c r="A8" s="103" t="s">
        <v>122</v>
      </c>
      <c r="B8" s="103" t="s">
        <v>123</v>
      </c>
      <c r="C8" s="98">
        <v>6820368</v>
      </c>
    </row>
    <row r="9" spans="1:3" ht="19.5" customHeight="1">
      <c r="A9" s="103" t="s">
        <v>124</v>
      </c>
      <c r="B9" s="103" t="s">
        <v>125</v>
      </c>
      <c r="C9" s="98">
        <v>26055834</v>
      </c>
    </row>
    <row r="10" spans="1:3" ht="19.5" customHeight="1">
      <c r="A10" s="103" t="s">
        <v>126</v>
      </c>
      <c r="B10" s="103" t="s">
        <v>127</v>
      </c>
      <c r="C10" s="98">
        <v>4834141</v>
      </c>
    </row>
    <row r="11" spans="1:3" ht="19.5" customHeight="1">
      <c r="A11" s="103" t="s">
        <v>128</v>
      </c>
      <c r="B11" s="103" t="s">
        <v>129</v>
      </c>
      <c r="C11" s="98">
        <v>1812600</v>
      </c>
    </row>
    <row r="12" spans="1:3" ht="19.5" customHeight="1">
      <c r="A12" s="103" t="s">
        <v>130</v>
      </c>
      <c r="B12" s="103" t="s">
        <v>131</v>
      </c>
      <c r="C12" s="98">
        <v>3827650.56</v>
      </c>
    </row>
    <row r="13" spans="1:3" ht="19.5" customHeight="1">
      <c r="A13" s="103" t="s">
        <v>132</v>
      </c>
      <c r="B13" s="103" t="s">
        <v>133</v>
      </c>
      <c r="C13" s="98">
        <v>1913825.28</v>
      </c>
    </row>
    <row r="14" spans="1:3" ht="19.5" customHeight="1">
      <c r="A14" s="103" t="s">
        <v>134</v>
      </c>
      <c r="B14" s="103" t="s">
        <v>135</v>
      </c>
      <c r="C14" s="98">
        <v>3658708.8</v>
      </c>
    </row>
    <row r="15" spans="1:3" ht="19.5" customHeight="1">
      <c r="A15" s="103" t="s">
        <v>136</v>
      </c>
      <c r="B15" s="103" t="s">
        <v>137</v>
      </c>
      <c r="C15" s="98">
        <v>1097612.64</v>
      </c>
    </row>
    <row r="16" spans="1:3" ht="19.5" customHeight="1">
      <c r="A16" s="103" t="s">
        <v>138</v>
      </c>
      <c r="B16" s="103" t="s">
        <v>139</v>
      </c>
      <c r="C16" s="98">
        <v>655691.52</v>
      </c>
    </row>
    <row r="17" spans="1:3" ht="19.5" customHeight="1">
      <c r="A17" s="103" t="s">
        <v>140</v>
      </c>
      <c r="B17" s="103" t="s">
        <v>141</v>
      </c>
      <c r="C17" s="98">
        <v>4054872</v>
      </c>
    </row>
    <row r="18" spans="1:3" ht="19.5" customHeight="1">
      <c r="A18" s="103" t="s">
        <v>142</v>
      </c>
      <c r="B18" s="103" t="s">
        <v>143</v>
      </c>
      <c r="C18" s="98">
        <v>932351.04</v>
      </c>
    </row>
    <row r="19" spans="1:3" ht="19.5" customHeight="1">
      <c r="A19" s="103" t="s">
        <v>144</v>
      </c>
      <c r="B19" s="103" t="s">
        <v>145</v>
      </c>
      <c r="C19" s="104">
        <f>SUM(C20:C33)</f>
        <v>4918042.26</v>
      </c>
    </row>
    <row r="20" spans="1:3" ht="19.5" customHeight="1">
      <c r="A20" s="103" t="s">
        <v>146</v>
      </c>
      <c r="B20" s="103" t="s">
        <v>147</v>
      </c>
      <c r="C20" s="98">
        <v>159200</v>
      </c>
    </row>
    <row r="21" spans="1:3" ht="19.5" customHeight="1">
      <c r="A21" s="103" t="s">
        <v>148</v>
      </c>
      <c r="B21" s="103" t="s">
        <v>149</v>
      </c>
      <c r="C21" s="98">
        <v>245200</v>
      </c>
    </row>
    <row r="22" spans="1:3" ht="19.5" customHeight="1">
      <c r="A22" s="103" t="s">
        <v>150</v>
      </c>
      <c r="B22" s="103" t="s">
        <v>151</v>
      </c>
      <c r="C22" s="98">
        <v>116400</v>
      </c>
    </row>
    <row r="23" spans="1:3" ht="19.5" customHeight="1">
      <c r="A23" s="103" t="s">
        <v>152</v>
      </c>
      <c r="B23" s="103" t="s">
        <v>153</v>
      </c>
      <c r="C23" s="98">
        <v>1330263.05</v>
      </c>
    </row>
    <row r="24" spans="1:3" ht="19.5" customHeight="1">
      <c r="A24" s="103" t="s">
        <v>154</v>
      </c>
      <c r="B24" s="103" t="s">
        <v>155</v>
      </c>
      <c r="C24" s="98">
        <v>804818.1</v>
      </c>
    </row>
    <row r="25" spans="1:3" ht="19.5" customHeight="1">
      <c r="A25" s="103" t="s">
        <v>156</v>
      </c>
      <c r="B25" s="103" t="s">
        <v>157</v>
      </c>
      <c r="C25" s="98">
        <v>38520</v>
      </c>
    </row>
    <row r="26" spans="1:3" ht="19.5" customHeight="1">
      <c r="A26" s="103" t="s">
        <v>158</v>
      </c>
      <c r="B26" s="103" t="s">
        <v>159</v>
      </c>
      <c r="C26" s="98">
        <v>92809.05</v>
      </c>
    </row>
    <row r="27" spans="1:3" ht="19.5" customHeight="1">
      <c r="A27" s="103" t="s">
        <v>160</v>
      </c>
      <c r="B27" s="103" t="s">
        <v>161</v>
      </c>
      <c r="C27" s="98">
        <v>36000</v>
      </c>
    </row>
    <row r="28" spans="1:3" ht="19.5" customHeight="1">
      <c r="A28" s="103" t="s">
        <v>162</v>
      </c>
      <c r="B28" s="103" t="s">
        <v>163</v>
      </c>
      <c r="C28" s="98">
        <v>69920</v>
      </c>
    </row>
    <row r="29" spans="1:3" ht="19.5" customHeight="1">
      <c r="A29" s="103" t="s">
        <v>164</v>
      </c>
      <c r="B29" s="103" t="s">
        <v>165</v>
      </c>
      <c r="C29" s="98">
        <v>6848</v>
      </c>
    </row>
    <row r="30" spans="1:3" ht="19.5" customHeight="1">
      <c r="A30" s="103" t="s">
        <v>166</v>
      </c>
      <c r="B30" s="103" t="s">
        <v>167</v>
      </c>
      <c r="C30" s="98">
        <v>453498.06</v>
      </c>
    </row>
    <row r="31" spans="1:3" ht="19.5" customHeight="1">
      <c r="A31" s="103" t="s">
        <v>168</v>
      </c>
      <c r="B31" s="103" t="s">
        <v>169</v>
      </c>
      <c r="C31" s="98">
        <v>622656</v>
      </c>
    </row>
    <row r="32" spans="1:3" ht="19.5" customHeight="1">
      <c r="A32" s="103" t="s">
        <v>170</v>
      </c>
      <c r="B32" s="103" t="s">
        <v>171</v>
      </c>
      <c r="C32" s="98">
        <v>328510</v>
      </c>
    </row>
    <row r="33" spans="1:3" ht="19.5" customHeight="1">
      <c r="A33" s="103" t="s">
        <v>172</v>
      </c>
      <c r="B33" s="103" t="s">
        <v>173</v>
      </c>
      <c r="C33" s="98">
        <v>613400</v>
      </c>
    </row>
    <row r="34" spans="1:3" ht="19.5" customHeight="1">
      <c r="A34" s="103" t="s">
        <v>174</v>
      </c>
      <c r="B34" s="103" t="s">
        <v>175</v>
      </c>
      <c r="C34" s="104">
        <f>SUM(C35:C38)</f>
        <v>1532602</v>
      </c>
    </row>
    <row r="35" spans="1:3" ht="19.5" customHeight="1">
      <c r="A35" s="103" t="s">
        <v>176</v>
      </c>
      <c r="B35" s="103" t="s">
        <v>177</v>
      </c>
      <c r="C35" s="98">
        <v>185362</v>
      </c>
    </row>
    <row r="36" spans="1:3" ht="19.5" customHeight="1">
      <c r="A36" s="103" t="s">
        <v>178</v>
      </c>
      <c r="B36" s="103" t="s">
        <v>179</v>
      </c>
      <c r="C36" s="98">
        <v>1254960</v>
      </c>
    </row>
    <row r="37" spans="1:3" ht="19.5" customHeight="1">
      <c r="A37" s="103" t="s">
        <v>180</v>
      </c>
      <c r="B37" s="103" t="s">
        <v>181</v>
      </c>
      <c r="C37" s="98">
        <v>90000</v>
      </c>
    </row>
    <row r="38" spans="1:3" ht="19.5" customHeight="1">
      <c r="A38" s="103" t="s">
        <v>182</v>
      </c>
      <c r="B38" s="103" t="s">
        <v>183</v>
      </c>
      <c r="C38" s="98">
        <v>2280</v>
      </c>
    </row>
  </sheetData>
  <sheetProtection/>
  <mergeCells count="4">
    <mergeCell ref="A2:C2"/>
    <mergeCell ref="A4:B4"/>
    <mergeCell ref="A6:B6"/>
    <mergeCell ref="C4:C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pageSetUpPr fitToPage="1"/>
  </sheetPr>
  <dimension ref="A1:C80"/>
  <sheetViews>
    <sheetView workbookViewId="0" topLeftCell="A1">
      <pane xSplit="2" ySplit="5" topLeftCell="C6" activePane="bottomRight" state="frozen"/>
      <selection pane="bottomRight" activeCell="C67" sqref="C67"/>
    </sheetView>
  </sheetViews>
  <sheetFormatPr defaultColWidth="9.00390625" defaultRowHeight="28.5" customHeight="1"/>
  <cols>
    <col min="1" max="1" width="18.00390625" style="83" customWidth="1"/>
    <col min="2" max="2" width="27.125" style="84" customWidth="1"/>
    <col min="3" max="3" width="25.125" style="85" customWidth="1"/>
    <col min="4" max="16384" width="9.00390625" style="85" customWidth="1"/>
  </cols>
  <sheetData>
    <row r="1" spans="1:2" ht="28.5" customHeight="1">
      <c r="A1" s="86" t="s">
        <v>184</v>
      </c>
      <c r="B1" s="86"/>
    </row>
    <row r="2" spans="1:3" ht="41.25" customHeight="1">
      <c r="A2" s="87" t="s">
        <v>185</v>
      </c>
      <c r="B2" s="87"/>
      <c r="C2" s="87"/>
    </row>
    <row r="3" ht="28.5" customHeight="1">
      <c r="C3" s="73" t="s">
        <v>116</v>
      </c>
    </row>
    <row r="4" spans="1:3" s="82" customFormat="1" ht="19.5" customHeight="1">
      <c r="A4" s="88" t="s">
        <v>117</v>
      </c>
      <c r="B4" s="88"/>
      <c r="C4" s="89" t="s">
        <v>69</v>
      </c>
    </row>
    <row r="5" spans="1:3" s="82" customFormat="1" ht="19.5" customHeight="1">
      <c r="A5" s="90" t="s">
        <v>118</v>
      </c>
      <c r="B5" s="88" t="s">
        <v>119</v>
      </c>
      <c r="C5" s="91"/>
    </row>
    <row r="6" spans="1:3" ht="19.5" customHeight="1">
      <c r="A6" s="92" t="s">
        <v>186</v>
      </c>
      <c r="B6" s="93"/>
      <c r="C6" s="94">
        <f>SUM(C7,C14,C39,C50,C59,C69,C71,C75,C77)</f>
        <v>24633005</v>
      </c>
    </row>
    <row r="7" spans="1:3" ht="19.5" customHeight="1">
      <c r="A7" s="95" t="s">
        <v>120</v>
      </c>
      <c r="B7" s="95" t="s">
        <v>121</v>
      </c>
      <c r="C7" s="94">
        <f>SUM(C8:C13)</f>
        <v>0</v>
      </c>
    </row>
    <row r="8" spans="1:3" ht="19.5" customHeight="1">
      <c r="A8" s="96" t="s">
        <v>122</v>
      </c>
      <c r="B8" s="96" t="s">
        <v>123</v>
      </c>
      <c r="C8" s="97"/>
    </row>
    <row r="9" spans="1:3" ht="19.5" customHeight="1">
      <c r="A9" s="96" t="s">
        <v>124</v>
      </c>
      <c r="B9" s="96" t="s">
        <v>125</v>
      </c>
      <c r="C9" s="97"/>
    </row>
    <row r="10" spans="1:3" ht="19.5" customHeight="1">
      <c r="A10" s="96" t="s">
        <v>126</v>
      </c>
      <c r="B10" s="96" t="s">
        <v>127</v>
      </c>
      <c r="C10" s="97"/>
    </row>
    <row r="11" spans="1:3" ht="19.5" customHeight="1">
      <c r="A11" s="96" t="s">
        <v>187</v>
      </c>
      <c r="B11" s="96" t="s">
        <v>188</v>
      </c>
      <c r="C11" s="97"/>
    </row>
    <row r="12" spans="1:3" ht="19.5" customHeight="1">
      <c r="A12" s="96" t="s">
        <v>138</v>
      </c>
      <c r="B12" s="96" t="s">
        <v>139</v>
      </c>
      <c r="C12" s="97"/>
    </row>
    <row r="13" spans="1:3" ht="19.5" customHeight="1">
      <c r="A13" s="96" t="s">
        <v>142</v>
      </c>
      <c r="B13" s="96" t="s">
        <v>143</v>
      </c>
      <c r="C13" s="97"/>
    </row>
    <row r="14" spans="1:3" ht="19.5" customHeight="1">
      <c r="A14" s="95" t="s">
        <v>144</v>
      </c>
      <c r="B14" s="95" t="s">
        <v>145</v>
      </c>
      <c r="C14" s="94">
        <f>SUM(C15:C38)</f>
        <v>17949325</v>
      </c>
    </row>
    <row r="15" spans="1:3" ht="19.5" customHeight="1">
      <c r="A15" s="96" t="s">
        <v>146</v>
      </c>
      <c r="B15" s="96" t="s">
        <v>147</v>
      </c>
      <c r="C15" s="97"/>
    </row>
    <row r="16" spans="1:3" ht="19.5" customHeight="1">
      <c r="A16" s="96" t="s">
        <v>189</v>
      </c>
      <c r="B16" s="96" t="s">
        <v>190</v>
      </c>
      <c r="C16" s="97"/>
    </row>
    <row r="17" spans="1:3" ht="19.5" customHeight="1">
      <c r="A17" s="96" t="s">
        <v>191</v>
      </c>
      <c r="B17" s="96" t="s">
        <v>192</v>
      </c>
      <c r="C17" s="97"/>
    </row>
    <row r="18" spans="1:3" ht="19.5" customHeight="1">
      <c r="A18" s="96" t="s">
        <v>148</v>
      </c>
      <c r="B18" s="96" t="s">
        <v>149</v>
      </c>
      <c r="C18" s="97"/>
    </row>
    <row r="19" spans="1:3" ht="19.5" customHeight="1">
      <c r="A19" s="96" t="s">
        <v>193</v>
      </c>
      <c r="B19" s="96" t="s">
        <v>194</v>
      </c>
      <c r="C19" s="98">
        <v>300000</v>
      </c>
    </row>
    <row r="20" spans="1:3" ht="19.5" customHeight="1">
      <c r="A20" s="96" t="s">
        <v>150</v>
      </c>
      <c r="B20" s="96" t="s">
        <v>151</v>
      </c>
      <c r="C20" s="97"/>
    </row>
    <row r="21" spans="1:3" ht="19.5" customHeight="1">
      <c r="A21" s="96" t="s">
        <v>152</v>
      </c>
      <c r="B21" s="96" t="s">
        <v>153</v>
      </c>
      <c r="C21" s="97"/>
    </row>
    <row r="22" spans="1:3" ht="19.5" customHeight="1">
      <c r="A22" s="96" t="s">
        <v>154</v>
      </c>
      <c r="B22" s="96" t="s">
        <v>155</v>
      </c>
      <c r="C22" s="98">
        <v>1890000</v>
      </c>
    </row>
    <row r="23" spans="1:3" ht="19.5" customHeight="1">
      <c r="A23" s="96" t="s">
        <v>156</v>
      </c>
      <c r="B23" s="96" t="s">
        <v>157</v>
      </c>
      <c r="C23" s="97"/>
    </row>
    <row r="24" spans="1:3" ht="19.5" customHeight="1">
      <c r="A24" s="96" t="s">
        <v>158</v>
      </c>
      <c r="B24" s="96" t="s">
        <v>159</v>
      </c>
      <c r="C24" s="98">
        <v>351240</v>
      </c>
    </row>
    <row r="25" spans="1:3" ht="19.5" customHeight="1">
      <c r="A25" s="96" t="s">
        <v>160</v>
      </c>
      <c r="B25" s="96" t="s">
        <v>161</v>
      </c>
      <c r="C25" s="97"/>
    </row>
    <row r="26" spans="1:3" ht="19.5" customHeight="1">
      <c r="A26" s="96" t="s">
        <v>195</v>
      </c>
      <c r="B26" s="96" t="s">
        <v>196</v>
      </c>
      <c r="C26" s="97"/>
    </row>
    <row r="27" spans="1:3" ht="19.5" customHeight="1">
      <c r="A27" s="96" t="s">
        <v>162</v>
      </c>
      <c r="B27" s="96" t="s">
        <v>163</v>
      </c>
      <c r="C27" s="97"/>
    </row>
    <row r="28" spans="1:3" ht="19.5" customHeight="1">
      <c r="A28" s="96" t="s">
        <v>164</v>
      </c>
      <c r="B28" s="96" t="s">
        <v>165</v>
      </c>
      <c r="C28" s="97"/>
    </row>
    <row r="29" spans="1:3" ht="19.5" customHeight="1">
      <c r="A29" s="96" t="s">
        <v>197</v>
      </c>
      <c r="B29" s="96" t="s">
        <v>198</v>
      </c>
      <c r="C29" s="98">
        <v>14450</v>
      </c>
    </row>
    <row r="30" spans="1:3" ht="19.5" customHeight="1">
      <c r="A30" s="96" t="s">
        <v>199</v>
      </c>
      <c r="B30" s="96" t="s">
        <v>200</v>
      </c>
      <c r="C30" s="97"/>
    </row>
    <row r="31" spans="1:3" ht="19.5" customHeight="1">
      <c r="A31" s="96" t="s">
        <v>201</v>
      </c>
      <c r="B31" s="96" t="s">
        <v>202</v>
      </c>
      <c r="C31" s="97"/>
    </row>
    <row r="32" spans="1:3" ht="19.5" customHeight="1">
      <c r="A32" s="96" t="s">
        <v>203</v>
      </c>
      <c r="B32" s="96" t="s">
        <v>204</v>
      </c>
      <c r="C32" s="97"/>
    </row>
    <row r="33" spans="1:3" ht="19.5" customHeight="1">
      <c r="A33" s="96" t="s">
        <v>205</v>
      </c>
      <c r="B33" s="96" t="s">
        <v>206</v>
      </c>
      <c r="C33" s="98">
        <v>5260085</v>
      </c>
    </row>
    <row r="34" spans="1:3" ht="19.5" customHeight="1">
      <c r="A34" s="96" t="s">
        <v>166</v>
      </c>
      <c r="B34" s="96" t="s">
        <v>167</v>
      </c>
      <c r="C34" s="97"/>
    </row>
    <row r="35" spans="1:3" ht="19.5" customHeight="1">
      <c r="A35" s="96" t="s">
        <v>168</v>
      </c>
      <c r="B35" s="96" t="s">
        <v>169</v>
      </c>
      <c r="C35" s="97"/>
    </row>
    <row r="36" spans="1:3" ht="19.5" customHeight="1">
      <c r="A36" s="96" t="s">
        <v>170</v>
      </c>
      <c r="B36" s="96" t="s">
        <v>171</v>
      </c>
      <c r="C36" s="97"/>
    </row>
    <row r="37" spans="1:3" ht="19.5" customHeight="1">
      <c r="A37" s="96" t="s">
        <v>207</v>
      </c>
      <c r="B37" s="96" t="s">
        <v>208</v>
      </c>
      <c r="C37" s="97"/>
    </row>
    <row r="38" spans="1:3" ht="19.5" customHeight="1">
      <c r="A38" s="96" t="s">
        <v>172</v>
      </c>
      <c r="B38" s="96" t="s">
        <v>173</v>
      </c>
      <c r="C38" s="98">
        <v>10133550</v>
      </c>
    </row>
    <row r="39" spans="1:3" ht="19.5" customHeight="1">
      <c r="A39" s="95" t="s">
        <v>174</v>
      </c>
      <c r="B39" s="95" t="s">
        <v>175</v>
      </c>
      <c r="C39" s="94">
        <f>SUM(C40:C49)</f>
        <v>1080</v>
      </c>
    </row>
    <row r="40" spans="1:3" ht="19.5" customHeight="1">
      <c r="A40" s="96" t="s">
        <v>178</v>
      </c>
      <c r="B40" s="96" t="s">
        <v>179</v>
      </c>
      <c r="C40" s="97"/>
    </row>
    <row r="41" spans="1:3" ht="19.5" customHeight="1">
      <c r="A41" s="96" t="s">
        <v>209</v>
      </c>
      <c r="B41" s="96" t="s">
        <v>210</v>
      </c>
      <c r="C41" s="97"/>
    </row>
    <row r="42" spans="1:3" ht="19.5" customHeight="1">
      <c r="A42" s="96" t="s">
        <v>211</v>
      </c>
      <c r="B42" s="96" t="s">
        <v>212</v>
      </c>
      <c r="C42" s="97"/>
    </row>
    <row r="43" spans="1:3" ht="19.5" customHeight="1">
      <c r="A43" s="96" t="s">
        <v>213</v>
      </c>
      <c r="B43" s="96" t="s">
        <v>214</v>
      </c>
      <c r="C43" s="98">
        <v>1080</v>
      </c>
    </row>
    <row r="44" spans="1:3" ht="19.5" customHeight="1">
      <c r="A44" s="96" t="s">
        <v>215</v>
      </c>
      <c r="B44" s="96" t="s">
        <v>216</v>
      </c>
      <c r="C44" s="97"/>
    </row>
    <row r="45" spans="1:3" ht="19.5" customHeight="1">
      <c r="A45" s="96" t="s">
        <v>180</v>
      </c>
      <c r="B45" s="96" t="s">
        <v>181</v>
      </c>
      <c r="C45" s="97"/>
    </row>
    <row r="46" spans="1:3" ht="19.5" customHeight="1">
      <c r="A46" s="96" t="s">
        <v>217</v>
      </c>
      <c r="B46" s="96" t="s">
        <v>218</v>
      </c>
      <c r="C46" s="97"/>
    </row>
    <row r="47" spans="1:3" ht="19.5" customHeight="1">
      <c r="A47" s="96" t="s">
        <v>219</v>
      </c>
      <c r="B47" s="96" t="s">
        <v>220</v>
      </c>
      <c r="C47" s="97"/>
    </row>
    <row r="48" spans="1:3" ht="19.5" customHeight="1">
      <c r="A48" s="96" t="s">
        <v>221</v>
      </c>
      <c r="B48" s="96" t="s">
        <v>222</v>
      </c>
      <c r="C48" s="97"/>
    </row>
    <row r="49" spans="1:3" ht="19.5" customHeight="1">
      <c r="A49" s="96" t="s">
        <v>182</v>
      </c>
      <c r="B49" s="96" t="s">
        <v>183</v>
      </c>
      <c r="C49" s="97"/>
    </row>
    <row r="50" spans="1:3" ht="19.5" customHeight="1">
      <c r="A50" s="95" t="s">
        <v>223</v>
      </c>
      <c r="B50" s="95" t="s">
        <v>224</v>
      </c>
      <c r="C50" s="94">
        <f>SUM(C51:C58)</f>
        <v>0</v>
      </c>
    </row>
    <row r="51" spans="1:3" ht="19.5" customHeight="1">
      <c r="A51" s="96" t="s">
        <v>225</v>
      </c>
      <c r="B51" s="96" t="s">
        <v>226</v>
      </c>
      <c r="C51" s="97"/>
    </row>
    <row r="52" spans="1:3" ht="19.5" customHeight="1">
      <c r="A52" s="96" t="s">
        <v>227</v>
      </c>
      <c r="B52" s="96" t="s">
        <v>228</v>
      </c>
      <c r="C52" s="97"/>
    </row>
    <row r="53" spans="1:3" ht="19.5" customHeight="1">
      <c r="A53" s="96" t="s">
        <v>229</v>
      </c>
      <c r="B53" s="96" t="s">
        <v>230</v>
      </c>
      <c r="C53" s="97"/>
    </row>
    <row r="54" spans="1:3" ht="19.5" customHeight="1">
      <c r="A54" s="96" t="s">
        <v>231</v>
      </c>
      <c r="B54" s="96" t="s">
        <v>232</v>
      </c>
      <c r="C54" s="97"/>
    </row>
    <row r="55" spans="1:3" ht="19.5" customHeight="1">
      <c r="A55" s="96" t="s">
        <v>233</v>
      </c>
      <c r="B55" s="96" t="s">
        <v>234</v>
      </c>
      <c r="C55" s="97"/>
    </row>
    <row r="56" spans="1:3" ht="19.5" customHeight="1">
      <c r="A56" s="96" t="s">
        <v>235</v>
      </c>
      <c r="B56" s="96" t="s">
        <v>236</v>
      </c>
      <c r="C56" s="97"/>
    </row>
    <row r="57" spans="1:3" ht="19.5" customHeight="1">
      <c r="A57" s="96" t="s">
        <v>237</v>
      </c>
      <c r="B57" s="96" t="s">
        <v>238</v>
      </c>
      <c r="C57" s="97"/>
    </row>
    <row r="58" spans="1:3" ht="19.5" customHeight="1">
      <c r="A58" s="96" t="s">
        <v>239</v>
      </c>
      <c r="B58" s="96" t="s">
        <v>240</v>
      </c>
      <c r="C58" s="97"/>
    </row>
    <row r="59" spans="1:3" ht="19.5" customHeight="1">
      <c r="A59" s="95" t="s">
        <v>241</v>
      </c>
      <c r="B59" s="95" t="s">
        <v>242</v>
      </c>
      <c r="C59" s="94">
        <f>SUM(C60:C68)</f>
        <v>0</v>
      </c>
    </row>
    <row r="60" spans="1:3" ht="19.5" customHeight="1">
      <c r="A60" s="96" t="s">
        <v>243</v>
      </c>
      <c r="B60" s="96" t="s">
        <v>228</v>
      </c>
      <c r="C60" s="97"/>
    </row>
    <row r="61" spans="1:3" ht="19.5" customHeight="1">
      <c r="A61" s="96" t="s">
        <v>244</v>
      </c>
      <c r="B61" s="96" t="s">
        <v>230</v>
      </c>
      <c r="C61" s="97"/>
    </row>
    <row r="62" spans="1:3" ht="19.5" customHeight="1">
      <c r="A62" s="96" t="s">
        <v>245</v>
      </c>
      <c r="B62" s="96" t="s">
        <v>232</v>
      </c>
      <c r="C62" s="97"/>
    </row>
    <row r="63" spans="1:3" ht="19.5" customHeight="1">
      <c r="A63" s="96" t="s">
        <v>246</v>
      </c>
      <c r="B63" s="96" t="s">
        <v>234</v>
      </c>
      <c r="C63" s="97"/>
    </row>
    <row r="64" spans="1:3" ht="19.5" customHeight="1">
      <c r="A64" s="96" t="s">
        <v>247</v>
      </c>
      <c r="B64" s="96" t="s">
        <v>236</v>
      </c>
      <c r="C64" s="97"/>
    </row>
    <row r="65" spans="1:3" ht="19.5" customHeight="1">
      <c r="A65" s="96" t="s">
        <v>248</v>
      </c>
      <c r="B65" s="96" t="s">
        <v>249</v>
      </c>
      <c r="C65" s="97"/>
    </row>
    <row r="66" spans="1:3" ht="19.5" customHeight="1">
      <c r="A66" s="96" t="s">
        <v>250</v>
      </c>
      <c r="B66" s="96" t="s">
        <v>251</v>
      </c>
      <c r="C66" s="97"/>
    </row>
    <row r="67" spans="1:3" ht="19.5" customHeight="1">
      <c r="A67" s="96" t="s">
        <v>252</v>
      </c>
      <c r="B67" s="96" t="s">
        <v>238</v>
      </c>
      <c r="C67" s="97"/>
    </row>
    <row r="68" spans="1:3" ht="19.5" customHeight="1">
      <c r="A68" s="96" t="s">
        <v>253</v>
      </c>
      <c r="B68" s="96" t="s">
        <v>254</v>
      </c>
      <c r="C68" s="97"/>
    </row>
    <row r="69" spans="1:3" ht="19.5" customHeight="1">
      <c r="A69" s="95" t="s">
        <v>255</v>
      </c>
      <c r="B69" s="95" t="s">
        <v>256</v>
      </c>
      <c r="C69" s="94">
        <f>SUM(C70)</f>
        <v>0</v>
      </c>
    </row>
    <row r="70" spans="1:3" ht="19.5" customHeight="1">
      <c r="A70" s="96" t="s">
        <v>257</v>
      </c>
      <c r="B70" s="96" t="s">
        <v>258</v>
      </c>
      <c r="C70" s="97"/>
    </row>
    <row r="71" spans="1:3" ht="19.5" customHeight="1">
      <c r="A71" s="95" t="s">
        <v>259</v>
      </c>
      <c r="B71" s="95" t="s">
        <v>260</v>
      </c>
      <c r="C71" s="94">
        <f>SUM(C72:C74)</f>
        <v>6682600</v>
      </c>
    </row>
    <row r="72" spans="1:3" ht="19.5" customHeight="1">
      <c r="A72" s="96" t="s">
        <v>261</v>
      </c>
      <c r="B72" s="96" t="s">
        <v>262</v>
      </c>
      <c r="C72" s="98">
        <v>3000000</v>
      </c>
    </row>
    <row r="73" spans="1:3" ht="19.5" customHeight="1">
      <c r="A73" s="96" t="s">
        <v>263</v>
      </c>
      <c r="B73" s="96" t="s">
        <v>264</v>
      </c>
      <c r="C73" s="98">
        <v>3682600</v>
      </c>
    </row>
    <row r="74" spans="1:3" ht="19.5" customHeight="1">
      <c r="A74" s="96" t="s">
        <v>265</v>
      </c>
      <c r="B74" s="96" t="s">
        <v>266</v>
      </c>
      <c r="C74" s="97"/>
    </row>
    <row r="75" spans="1:3" ht="19.5" customHeight="1">
      <c r="A75" s="95" t="s">
        <v>267</v>
      </c>
      <c r="B75" s="95" t="s">
        <v>268</v>
      </c>
      <c r="C75" s="94">
        <f>SUM(C76)</f>
        <v>0</v>
      </c>
    </row>
    <row r="76" spans="1:3" ht="19.5" customHeight="1">
      <c r="A76" s="96" t="s">
        <v>269</v>
      </c>
      <c r="B76" s="96" t="s">
        <v>270</v>
      </c>
      <c r="C76" s="97"/>
    </row>
    <row r="77" spans="1:3" ht="19.5" customHeight="1">
      <c r="A77" s="95" t="s">
        <v>271</v>
      </c>
      <c r="B77" s="95" t="s">
        <v>272</v>
      </c>
      <c r="C77" s="94">
        <f>SUM(C78:C80)</f>
        <v>0</v>
      </c>
    </row>
    <row r="78" spans="1:3" ht="19.5" customHeight="1">
      <c r="A78" s="96" t="s">
        <v>273</v>
      </c>
      <c r="B78" s="96" t="s">
        <v>274</v>
      </c>
      <c r="C78" s="97"/>
    </row>
    <row r="79" spans="1:3" ht="19.5" customHeight="1">
      <c r="A79" s="96" t="s">
        <v>275</v>
      </c>
      <c r="B79" s="96" t="s">
        <v>276</v>
      </c>
      <c r="C79" s="97"/>
    </row>
    <row r="80" spans="1:3" ht="19.5" customHeight="1">
      <c r="A80" s="96" t="s">
        <v>277</v>
      </c>
      <c r="B80" s="96" t="s">
        <v>278</v>
      </c>
      <c r="C80" s="97"/>
    </row>
  </sheetData>
  <sheetProtection/>
  <mergeCells count="4">
    <mergeCell ref="A2:C2"/>
    <mergeCell ref="A4:B4"/>
    <mergeCell ref="A6:B6"/>
    <mergeCell ref="C4:C5"/>
  </mergeCells>
  <printOptions horizontalCentered="1"/>
  <pageMargins left="0.31" right="0.31" top="0.35" bottom="0.35" header="0.31" footer="0.31"/>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C7" sqref="C7"/>
    </sheetView>
  </sheetViews>
  <sheetFormatPr defaultColWidth="9.00390625" defaultRowHeight="28.5" customHeight="1"/>
  <cols>
    <col min="1" max="1" width="23.875" style="70" customWidth="1"/>
    <col min="2" max="2" width="21.00390625" style="70" customWidth="1"/>
    <col min="3" max="4" width="20.50390625" style="70" customWidth="1"/>
    <col min="5" max="16384" width="9.00390625" style="70" customWidth="1"/>
  </cols>
  <sheetData>
    <row r="1" spans="1:3" ht="28.5" customHeight="1">
      <c r="A1" s="69" t="s">
        <v>279</v>
      </c>
      <c r="B1" s="69"/>
      <c r="C1" s="69"/>
    </row>
    <row r="2" spans="1:4" ht="28.5" customHeight="1">
      <c r="A2" s="71" t="s">
        <v>280</v>
      </c>
      <c r="B2" s="71"/>
      <c r="C2" s="71"/>
      <c r="D2" s="71"/>
    </row>
    <row r="3" spans="1:4" ht="28.5" customHeight="1">
      <c r="A3" s="72"/>
      <c r="B3" s="72"/>
      <c r="C3" s="72"/>
      <c r="D3" s="73" t="s">
        <v>116</v>
      </c>
    </row>
    <row r="4" spans="1:4" ht="24.75" customHeight="1">
      <c r="A4" s="74" t="s">
        <v>281</v>
      </c>
      <c r="B4" s="74" t="s">
        <v>282</v>
      </c>
      <c r="C4" s="74" t="s">
        <v>283</v>
      </c>
      <c r="D4" s="75" t="s">
        <v>284</v>
      </c>
    </row>
    <row r="5" spans="1:4" ht="24.75" customHeight="1">
      <c r="A5" s="76" t="s">
        <v>285</v>
      </c>
      <c r="B5" s="77">
        <f>SUM(B6:B9)</f>
        <v>431358</v>
      </c>
      <c r="C5" s="77">
        <f>SUM(C6:C9)</f>
        <v>517566</v>
      </c>
      <c r="D5" s="77">
        <f>SUM(D6:D9)</f>
        <v>-86208</v>
      </c>
    </row>
    <row r="6" spans="1:4" ht="24.75" customHeight="1">
      <c r="A6" s="74" t="s">
        <v>286</v>
      </c>
      <c r="B6" s="78">
        <f>3500000*0</f>
        <v>0</v>
      </c>
      <c r="C6" s="78">
        <f>3500000*0</f>
        <v>0</v>
      </c>
      <c r="D6" s="79">
        <f>B6-C6</f>
        <v>0</v>
      </c>
    </row>
    <row r="7" spans="1:4" ht="24.75" customHeight="1">
      <c r="A7" s="74" t="s">
        <v>287</v>
      </c>
      <c r="B7" s="78">
        <v>102848</v>
      </c>
      <c r="C7" s="78">
        <v>150656</v>
      </c>
      <c r="D7" s="79">
        <f>B7-C7</f>
        <v>-47808</v>
      </c>
    </row>
    <row r="8" spans="1:4" ht="24.75" customHeight="1">
      <c r="A8" s="80" t="s">
        <v>288</v>
      </c>
      <c r="B8" s="81">
        <v>0</v>
      </c>
      <c r="C8" s="78">
        <v>0</v>
      </c>
      <c r="D8" s="79">
        <f>B8-C8</f>
        <v>0</v>
      </c>
    </row>
    <row r="9" spans="1:4" ht="24.75" customHeight="1">
      <c r="A9" s="80" t="s">
        <v>289</v>
      </c>
      <c r="B9" s="81">
        <v>328510</v>
      </c>
      <c r="C9" s="78">
        <v>366910</v>
      </c>
      <c r="D9" s="79">
        <f>B9-C9</f>
        <v>-38400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G20"/>
  <sheetViews>
    <sheetView workbookViewId="0" topLeftCell="A1">
      <selection activeCell="H7" sqref="H7"/>
    </sheetView>
  </sheetViews>
  <sheetFormatPr defaultColWidth="9.00390625" defaultRowHeight="28.5" customHeight="1"/>
  <cols>
    <col min="1" max="3" width="5.625" style="16" customWidth="1"/>
    <col min="4" max="4" width="25.625" style="16" customWidth="1"/>
    <col min="5" max="7" width="15.625" style="16" customWidth="1"/>
    <col min="8" max="16384" width="9.00390625" style="16" customWidth="1"/>
  </cols>
  <sheetData>
    <row r="1" spans="1:3" ht="28.5" customHeight="1">
      <c r="A1" s="69" t="s">
        <v>290</v>
      </c>
      <c r="B1" s="69"/>
      <c r="C1" s="69"/>
    </row>
    <row r="2" spans="1:7" ht="28.5" customHeight="1">
      <c r="A2" s="4" t="s">
        <v>291</v>
      </c>
      <c r="B2" s="4"/>
      <c r="C2" s="4"/>
      <c r="D2" s="4"/>
      <c r="E2" s="4"/>
      <c r="F2" s="4"/>
      <c r="G2" s="4"/>
    </row>
    <row r="3" ht="28.5" customHeight="1">
      <c r="G3" s="56" t="s">
        <v>3</v>
      </c>
    </row>
    <row r="4" spans="1:7" s="55" customFormat="1" ht="24.75" customHeight="1">
      <c r="A4" s="57" t="s">
        <v>118</v>
      </c>
      <c r="B4" s="57"/>
      <c r="C4" s="57"/>
      <c r="D4" s="57" t="s">
        <v>119</v>
      </c>
      <c r="E4" s="58" t="s">
        <v>69</v>
      </c>
      <c r="F4" s="59" t="s">
        <v>292</v>
      </c>
      <c r="G4" s="59" t="s">
        <v>293</v>
      </c>
    </row>
    <row r="5" spans="1:7" s="55" customFormat="1" ht="24.75" customHeight="1">
      <c r="A5" s="57" t="s">
        <v>72</v>
      </c>
      <c r="B5" s="57" t="s">
        <v>73</v>
      </c>
      <c r="C5" s="57" t="s">
        <v>74</v>
      </c>
      <c r="D5" s="57"/>
      <c r="E5" s="60"/>
      <c r="F5" s="59"/>
      <c r="G5" s="59"/>
    </row>
    <row r="6" spans="1:7" s="55" customFormat="1" ht="24.75" customHeight="1">
      <c r="A6" s="61" t="s">
        <v>186</v>
      </c>
      <c r="B6" s="62"/>
      <c r="C6" s="62"/>
      <c r="D6" s="63"/>
      <c r="E6" s="64">
        <f>SUM(E7:E20)</f>
        <v>0</v>
      </c>
      <c r="F6" s="65">
        <f>SUM(F7:F20)</f>
        <v>0</v>
      </c>
      <c r="G6" s="65">
        <f>SUM(G7:G20)</f>
        <v>0</v>
      </c>
    </row>
    <row r="7" spans="1:7" s="55" customFormat="1" ht="24.75" customHeight="1">
      <c r="A7" s="66"/>
      <c r="B7" s="66"/>
      <c r="C7" s="66"/>
      <c r="D7" s="66"/>
      <c r="E7" s="67">
        <f>SUM(F7:G7)</f>
        <v>0</v>
      </c>
      <c r="F7" s="68"/>
      <c r="G7" s="68"/>
    </row>
    <row r="8" spans="1:7" s="55" customFormat="1" ht="24.75" customHeight="1">
      <c r="A8" s="66"/>
      <c r="B8" s="66"/>
      <c r="C8" s="66"/>
      <c r="D8" s="66"/>
      <c r="E8" s="67">
        <f aca="true" t="shared" si="0" ref="E8:E20">SUM(F8:G8)</f>
        <v>0</v>
      </c>
      <c r="F8" s="68"/>
      <c r="G8" s="68"/>
    </row>
    <row r="9" spans="1:7" s="55" customFormat="1" ht="24.75" customHeight="1">
      <c r="A9" s="66"/>
      <c r="B9" s="66"/>
      <c r="C9" s="66"/>
      <c r="D9" s="66"/>
      <c r="E9" s="67">
        <f t="shared" si="0"/>
        <v>0</v>
      </c>
      <c r="F9" s="68"/>
      <c r="G9" s="68"/>
    </row>
    <row r="10" spans="1:7" s="55" customFormat="1" ht="24.75" customHeight="1">
      <c r="A10" s="66"/>
      <c r="B10" s="66"/>
      <c r="C10" s="66"/>
      <c r="D10" s="66"/>
      <c r="E10" s="68">
        <f t="shared" si="0"/>
        <v>0</v>
      </c>
      <c r="F10" s="68"/>
      <c r="G10" s="68"/>
    </row>
    <row r="11" spans="1:7" s="55" customFormat="1" ht="24.75" customHeight="1">
      <c r="A11" s="66"/>
      <c r="B11" s="66"/>
      <c r="C11" s="66"/>
      <c r="D11" s="66"/>
      <c r="E11" s="67"/>
      <c r="F11" s="68"/>
      <c r="G11" s="68"/>
    </row>
    <row r="12" spans="1:7" s="55" customFormat="1" ht="24.75" customHeight="1">
      <c r="A12" s="66"/>
      <c r="B12" s="66"/>
      <c r="C12" s="66"/>
      <c r="D12" s="66"/>
      <c r="E12" s="67"/>
      <c r="F12" s="68"/>
      <c r="G12" s="68"/>
    </row>
    <row r="13" spans="1:7" s="55" customFormat="1" ht="24.75" customHeight="1">
      <c r="A13" s="66"/>
      <c r="B13" s="66"/>
      <c r="C13" s="66"/>
      <c r="D13" s="66"/>
      <c r="E13" s="67"/>
      <c r="F13" s="68"/>
      <c r="G13" s="68"/>
    </row>
    <row r="14" spans="1:7" s="55" customFormat="1" ht="24.75" customHeight="1">
      <c r="A14" s="66"/>
      <c r="B14" s="66"/>
      <c r="C14" s="66"/>
      <c r="D14" s="66"/>
      <c r="E14" s="67">
        <f>SUM(F14:G14)</f>
        <v>0</v>
      </c>
      <c r="F14" s="68"/>
      <c r="G14" s="68"/>
    </row>
    <row r="15" spans="1:7" s="55" customFormat="1" ht="24.75" customHeight="1">
      <c r="A15" s="66"/>
      <c r="B15" s="66"/>
      <c r="C15" s="66"/>
      <c r="D15" s="66"/>
      <c r="E15" s="67">
        <f>SUM(F15:G15)</f>
        <v>0</v>
      </c>
      <c r="F15" s="68"/>
      <c r="G15" s="68"/>
    </row>
    <row r="16" spans="1:7" s="55" customFormat="1" ht="24.75" customHeight="1">
      <c r="A16" s="66"/>
      <c r="B16" s="66"/>
      <c r="C16" s="66"/>
      <c r="D16" s="66"/>
      <c r="E16" s="68">
        <f>SUM(F16:G16)</f>
        <v>0</v>
      </c>
      <c r="F16" s="68"/>
      <c r="G16" s="68"/>
    </row>
    <row r="17" spans="1:7" s="55" customFormat="1" ht="24.75" customHeight="1">
      <c r="A17" s="66"/>
      <c r="B17" s="66"/>
      <c r="C17" s="66"/>
      <c r="D17" s="66"/>
      <c r="E17" s="68">
        <f t="shared" si="0"/>
        <v>0</v>
      </c>
      <c r="F17" s="68"/>
      <c r="G17" s="68"/>
    </row>
    <row r="18" spans="1:7" s="55" customFormat="1" ht="24.75" customHeight="1">
      <c r="A18" s="66"/>
      <c r="B18" s="66"/>
      <c r="C18" s="66"/>
      <c r="D18" s="66"/>
      <c r="E18" s="68">
        <f t="shared" si="0"/>
        <v>0</v>
      </c>
      <c r="F18" s="68"/>
      <c r="G18" s="68"/>
    </row>
    <row r="19" spans="1:7" s="55" customFormat="1" ht="24.75" customHeight="1">
      <c r="A19" s="66"/>
      <c r="B19" s="66"/>
      <c r="C19" s="66"/>
      <c r="D19" s="66"/>
      <c r="E19" s="68">
        <f t="shared" si="0"/>
        <v>0</v>
      </c>
      <c r="F19" s="68"/>
      <c r="G19" s="68"/>
    </row>
    <row r="20" spans="1:7" s="55" customFormat="1" ht="24.75" customHeight="1">
      <c r="A20" s="66"/>
      <c r="B20" s="66"/>
      <c r="C20" s="66"/>
      <c r="D20" s="66"/>
      <c r="E20" s="68">
        <f t="shared" si="0"/>
        <v>0</v>
      </c>
      <c r="F20" s="68"/>
      <c r="G20" s="68"/>
    </row>
  </sheetData>
  <sheetProtection/>
  <mergeCells count="8">
    <mergeCell ref="A1:C1"/>
    <mergeCell ref="A2:G2"/>
    <mergeCell ref="A4:C4"/>
    <mergeCell ref="A6:D6"/>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dc:creator>
  <cp:keywords/>
  <dc:description/>
  <cp:lastModifiedBy>苏然</cp:lastModifiedBy>
  <cp:lastPrinted>2019-01-16T06:39:35Z</cp:lastPrinted>
  <dcterms:created xsi:type="dcterms:W3CDTF">2019-01-23T04:00:32Z</dcterms:created>
  <dcterms:modified xsi:type="dcterms:W3CDTF">2021-02-02T04:47:16Z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