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55" windowHeight="12525" firstSheet="4" activeTab="4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  <sheet name="财拨2-8表-政府采购意向公开明细表" sheetId="11" r:id="rId11"/>
    <sheet name="财拨2-9表-购买服务明细表" sheetId="12" r:id="rId12"/>
    <sheet name="财拨2-10表-项目支出绩效目标目录" sheetId="13" r:id="rId13"/>
  </sheets>
  <definedNames>
    <definedName name="_xlnm.Print_Area" localSheetId="3">'财拨2-1表-部门财拨收支总表'!$A$2:$L$10</definedName>
    <definedName name="_xlnm.Print_Area" localSheetId="4">'财拨2-2表-部门一般公共预算支出表'!$A$1:$G$8</definedName>
    <definedName name="_xlnm.Print_Area" localSheetId="9">'财拨2-7表-国资支出表'!$A$1:$E$20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<sst xmlns="http://schemas.openxmlformats.org/spreadsheetml/2006/main" count="733" uniqueCount="412">
  <si>
    <t>附件1-1</t>
  </si>
  <si>
    <t xml:space="preserve"> </t>
  </si>
  <si>
    <t>2021年北京市门头沟区军庄镇部门收支总体情况表</t>
  </si>
  <si>
    <t>单位：元</t>
  </si>
  <si>
    <t>收                     入</t>
  </si>
  <si>
    <t>经费拨款</t>
  </si>
  <si>
    <t>支                        出</t>
  </si>
  <si>
    <t>项                    目</t>
  </si>
  <si>
    <t>收入数</t>
  </si>
  <si>
    <t>项             目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</si>
  <si>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</si>
  <si>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</si>
  <si>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</si>
  <si>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</si>
  <si>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</si>
  <si>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</si>
  <si>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</si>
  <si>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</si>
  <si>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t>附件1-2</t>
  </si>
  <si>
    <t>2021年北京市门头沟区军庄镇部门收入总体情况表</t>
  </si>
  <si>
    <t xml:space="preserve">  一、财政拨款</t>
  </si>
  <si>
    <t xml:space="preserve">  其中：一般公共预算收入</t>
  </si>
  <si>
    <t xml:space="preserve">        政府性基金预算收入</t>
  </si>
  <si>
    <t xml:space="preserve">        国有资本经营预算收入</t>
  </si>
  <si>
    <t xml:space="preserve">  二、纳入财政专户管理的事业收入</t>
  </si>
  <si>
    <t xml:space="preserve">  三、上级补助收入</t>
  </si>
  <si>
    <t xml:space="preserve">  四、事业收入（不含专户管理的事业收入）</t>
  </si>
  <si>
    <t xml:space="preserve">  五、事业单位经营收入</t>
  </si>
  <si>
    <t xml:space="preserve">  六、附属单位上缴收入</t>
  </si>
  <si>
    <t xml:space="preserve">  七、其他收入</t>
  </si>
  <si>
    <t>附件1-3</t>
  </si>
  <si>
    <t>2021年北京市门头沟区军庄镇部门支出总体情况表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</si>
  <si>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</si>
  <si>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</si>
  <si>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</si>
  <si>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</si>
  <si>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</si>
  <si>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</si>
  <si>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七、文化旅游体育与传媒*</t>
  </si>
  <si>
    <t>八、社会保障和就业</t>
  </si>
  <si>
    <t>九、社会保险基金支出</t>
  </si>
  <si>
    <t>十、卫生健康*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</si>
  <si>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</si>
  <si>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</si>
  <si>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</si>
  <si>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</si>
  <si>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</si>
  <si>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</si>
  <si>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</si>
  <si>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</si>
  <si>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</si>
  <si>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</si>
  <si>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</si>
  <si>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</si>
  <si>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二十三、灾害防治及应急管理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</si>
  <si>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</si>
  <si>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</si>
  <si>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</si>
  <si>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</si>
  <si>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</si>
  <si>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</si>
  <si>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</si>
  <si>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附件2-1</t>
  </si>
  <si>
    <t>2021年北京市门头沟区军庄镇部门财政拨款收支总体情况表</t>
  </si>
  <si>
    <t>支                    出</t>
  </si>
  <si>
    <t>收入来源性质</t>
  </si>
  <si>
    <t>收入金额</t>
  </si>
  <si>
    <t>支出科目编码</t>
  </si>
  <si>
    <t>支出科目名称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</si>
  <si>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</si>
  <si>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</si>
  <si>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</si>
  <si>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</si>
  <si>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</si>
  <si>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</si>
  <si>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</si>
  <si>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</si>
  <si>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</t>
  </si>
  <si>
    <t>政府性基金预算</t>
  </si>
  <si>
    <t>国有资本经营预算</t>
  </si>
  <si>
    <t>财政拨款收入  合计</t>
  </si>
  <si>
    <t>财政拨款支出  合计</t>
  </si>
  <si>
    <t>其中：一般公共预算收入</t>
  </si>
  <si>
    <t>201</t>
  </si>
  <si>
    <t>01</t>
  </si>
  <si>
    <t>08</t>
  </si>
  <si>
    <t>代表工作</t>
  </si>
  <si>
    <t xml:space="preserve">      政府性基金预算收入</t>
  </si>
  <si>
    <t>99</t>
  </si>
  <si>
    <t>其他人大事务支出</t>
  </si>
  <si>
    <t xml:space="preserve">      国有资本经营预算收入</t>
  </si>
  <si>
    <t>03</t>
  </si>
  <si>
    <t>行政运行</t>
  </si>
  <si>
    <t>02</t>
  </si>
  <si>
    <t>一般行政管理事务</t>
  </si>
  <si>
    <t>50</t>
  </si>
  <si>
    <t>事业运行</t>
  </si>
  <si>
    <t>其他政府办公厅（室）及相关机构事务支出</t>
  </si>
  <si>
    <t>32</t>
  </si>
  <si>
    <t>207</t>
  </si>
  <si>
    <t>09</t>
  </si>
  <si>
    <t>群众文化</t>
  </si>
  <si>
    <t>其他文化和旅游支出</t>
  </si>
  <si>
    <t>208</t>
  </si>
  <si>
    <t>基层政权建设和社区治理</t>
  </si>
  <si>
    <t>其他民政管理事务支出</t>
  </si>
  <si>
    <t>05</t>
  </si>
  <si>
    <t>行政单位离退休</t>
  </si>
  <si>
    <t>事业单位离退休</t>
  </si>
  <si>
    <t>07</t>
  </si>
  <si>
    <t>公益性岗位补贴</t>
  </si>
  <si>
    <t>其他就业补助支出</t>
  </si>
  <si>
    <t>其他社会保障和就业支出</t>
  </si>
  <si>
    <t>210</t>
  </si>
  <si>
    <t>04</t>
  </si>
  <si>
    <t>基本公共卫生服务</t>
  </si>
  <si>
    <t>其他公共卫生支出</t>
  </si>
  <si>
    <t>其他计划生育事务支出</t>
  </si>
  <si>
    <t>211</t>
  </si>
  <si>
    <t>大气</t>
  </si>
  <si>
    <t>212</t>
  </si>
  <si>
    <t>其他城乡社区管理事务支出</t>
  </si>
  <si>
    <t>城乡社区环境卫生</t>
  </si>
  <si>
    <t>213</t>
  </si>
  <si>
    <t>22</t>
  </si>
  <si>
    <t>农业生产发展</t>
  </si>
  <si>
    <t>其他农业农村支出</t>
  </si>
  <si>
    <t>其他林业和草原支出</t>
  </si>
  <si>
    <t>06</t>
  </si>
  <si>
    <t>水利工程运行与维护</t>
  </si>
  <si>
    <t>11</t>
  </si>
  <si>
    <t>水资源节约管理与保护</t>
  </si>
  <si>
    <t>214</t>
  </si>
  <si>
    <t>铁路安全</t>
  </si>
  <si>
    <t>229</t>
  </si>
  <si>
    <t>60</t>
  </si>
  <si>
    <t>用于体育事业的彩票公益金支出</t>
  </si>
  <si>
    <t>附件2-2</t>
  </si>
  <si>
    <t>2021年北京市门头沟区军庄镇部门一般公共预算支出情况表（功能分类科目）</t>
  </si>
  <si>
    <t>合 计</t>
  </si>
  <si>
    <r>
      <t>附件2-</t>
    </r>
    <r>
      <rPr>
        <sz val="10"/>
        <rFont val="宋体"/>
        <family val="0"/>
      </rPr>
      <t>3</t>
    </r>
  </si>
  <si>
    <t>2021年北京市门头沟区军庄镇部门一般公共预
算基本支出情况表（经济分类科目）</t>
  </si>
  <si>
    <t>单位:元</t>
  </si>
  <si>
    <t>支出科目</t>
  </si>
  <si>
    <t>科目编码</t>
  </si>
  <si>
    <t>科目名称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</si>
  <si>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</si>
  <si>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</si>
  <si>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</si>
  <si>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</si>
  <si>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</si>
  <si>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</si>
  <si>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</si>
  <si>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</si>
  <si>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</si>
  <si>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</si>
  <si>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</si>
  <si>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</si>
  <si>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</si>
  <si>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</si>
  <si>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</si>
  <si>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</si>
  <si>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</si>
  <si>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</si>
  <si>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</si>
  <si>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</si>
  <si>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</si>
  <si>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</si>
  <si>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</si>
  <si>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</si>
  <si>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</si>
  <si>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</si>
  <si>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</si>
  <si>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</si>
  <si>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</si>
  <si>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</si>
  <si>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</si>
  <si>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</si>
  <si>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</si>
  <si>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</si>
  <si>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</si>
  <si>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</si>
  <si>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</si>
  <si>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</si>
  <si>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</si>
  <si>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</si>
  <si>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</si>
  <si>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</si>
  <si>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</si>
  <si>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</si>
  <si>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</si>
  <si>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</si>
  <si>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</si>
  <si>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</si>
  <si>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</si>
  <si>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</si>
  <si>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</si>
  <si>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</si>
  <si>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</si>
  <si>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其他费用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</si>
  <si>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</si>
  <si>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</si>
  <si>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</si>
  <si>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</si>
  <si>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</si>
  <si>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</si>
  <si>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</si>
  <si>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</si>
  <si>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</si>
  <si>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其他对个人和家庭的补助支出</t>
  </si>
  <si>
    <t>附件2-4</t>
  </si>
  <si>
    <t>2021年北京市门头沟区军庄镇部门一般公共预算项目支出情况表（经济分类科目）</t>
  </si>
  <si>
    <t>合  计</t>
  </si>
  <si>
    <t>　30106</t>
  </si>
  <si>
    <t>　伙食补助费</t>
  </si>
  <si>
    <t>　30202</t>
  </si>
  <si>
    <t>　印刷费</t>
  </si>
  <si>
    <t>　30203</t>
  </si>
  <si>
    <t>　咨询费</t>
  </si>
  <si>
    <t>　30206</t>
  </si>
  <si>
    <t>　电费</t>
  </si>
  <si>
    <t>　30215</t>
  </si>
  <si>
    <t>　会议费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</si>
  <si>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</si>
  <si>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</si>
  <si>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</si>
  <si>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</si>
  <si>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</si>
  <si>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</si>
  <si>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</si>
  <si>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</si>
  <si>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30227</t>
  </si>
  <si>
    <t>　委托业务费</t>
  </si>
  <si>
    <t>　30239</t>
  </si>
  <si>
    <t>　其他交通费用</t>
  </si>
  <si>
    <t>　30303</t>
  </si>
  <si>
    <t>　退职（役）费</t>
  </si>
  <si>
    <t>　30304</t>
  </si>
  <si>
    <t>　抚恤金</t>
  </si>
  <si>
    <t>　30305</t>
  </si>
  <si>
    <t>　生活补助</t>
  </si>
  <si>
    <t>　30306</t>
  </si>
  <si>
    <t>　救济费</t>
  </si>
  <si>
    <t>　30308</t>
  </si>
  <si>
    <t>　助学金</t>
  </si>
  <si>
    <t>　30309</t>
  </si>
  <si>
    <t>　奖励金</t>
  </si>
  <si>
    <t>　30315</t>
  </si>
  <si>
    <t>　物业服务补贴</t>
  </si>
  <si>
    <t>309</t>
  </si>
  <si>
    <t>资本性支出(基本建设)</t>
  </si>
  <si>
    <t>　30901</t>
  </si>
  <si>
    <t>　房屋建筑物购建</t>
  </si>
  <si>
    <t>　30902</t>
  </si>
  <si>
    <t>　办公设备购置</t>
  </si>
  <si>
    <t>　30903</t>
  </si>
  <si>
    <t>　专用设备购置</t>
  </si>
  <si>
    <t>　30905</t>
  </si>
  <si>
    <t>　基础设施建设</t>
  </si>
  <si>
    <t>　30906</t>
  </si>
  <si>
    <t>　大型修缮</t>
  </si>
  <si>
    <t>　30907</t>
  </si>
  <si>
    <t>　信息网络及软件购置更新</t>
  </si>
  <si>
    <t>　30913</t>
  </si>
  <si>
    <t>　公务用车购置</t>
  </si>
  <si>
    <t>　30999</t>
  </si>
  <si>
    <t>　其他基本建设支出</t>
  </si>
  <si>
    <t>310</t>
  </si>
  <si>
    <t>其他资本性支出</t>
  </si>
  <si>
    <t>　31002</t>
  </si>
  <si>
    <t>　31003</t>
  </si>
  <si>
    <t>　31005</t>
  </si>
  <si>
    <t>　31006</t>
  </si>
  <si>
    <t>　31007</t>
  </si>
  <si>
    <t>　31008</t>
  </si>
  <si>
    <t>　物资储备</t>
  </si>
  <si>
    <t>　31009</t>
  </si>
  <si>
    <t>　土地补偿</t>
  </si>
  <si>
    <t>　31013</t>
  </si>
  <si>
    <t>　31099</t>
  </si>
  <si>
    <t>　其他资本性支出</t>
  </si>
  <si>
    <t>311</t>
  </si>
  <si>
    <t>对企业补助(基本建设)</t>
  </si>
  <si>
    <t>　31199</t>
  </si>
  <si>
    <t>　其他对企业补助</t>
  </si>
  <si>
    <t>312</t>
  </si>
  <si>
    <t>对企业补助</t>
  </si>
  <si>
    <t>　31204</t>
  </si>
  <si>
    <t>　费用补贴</t>
  </si>
  <si>
    <t>　31205</t>
  </si>
  <si>
    <t>　利息补贴</t>
  </si>
  <si>
    <t>　31299</t>
  </si>
  <si>
    <t>　其他对企事业单位的补贴</t>
  </si>
  <si>
    <t>313</t>
  </si>
  <si>
    <t>对社会保障基金补助</t>
  </si>
  <si>
    <t>　31302</t>
  </si>
  <si>
    <t>　对社会保险基金补助</t>
  </si>
  <si>
    <t>399</t>
  </si>
  <si>
    <t>其他支出</t>
  </si>
  <si>
    <t>　39901</t>
  </si>
  <si>
    <t>　预备费</t>
  </si>
  <si>
    <t>　39908</t>
  </si>
  <si>
    <t>　对民间非盈利组织和群众性自治组织补贴</t>
  </si>
  <si>
    <t>　39999</t>
  </si>
  <si>
    <t>　其他支出</t>
  </si>
  <si>
    <t>附件2-5</t>
  </si>
  <si>
    <t>2021年北京市门头沟区军庄镇部门“三公经费”财政拨款情况表</t>
  </si>
  <si>
    <t>项目名称</t>
  </si>
  <si>
    <t>2021年</t>
  </si>
  <si>
    <t>2020年</t>
  </si>
  <si>
    <t>增减额</t>
  </si>
  <si>
    <t>合计</t>
  </si>
  <si>
    <t>因公出国（境）费用</t>
  </si>
  <si>
    <t>公务接待费</t>
  </si>
  <si>
    <t>公务用车购置费</t>
  </si>
  <si>
    <t>公务用车运行费</t>
  </si>
  <si>
    <t>附件2-6</t>
  </si>
  <si>
    <t>2021年北京市门头沟区军庄镇部门政府性基金预算支出情况表</t>
  </si>
  <si>
    <t>其中：区级财力支出</t>
  </si>
  <si>
    <t>市级专项转移支付支出</t>
  </si>
  <si>
    <t>附件2-7</t>
  </si>
  <si>
    <t>2021年北京市门头沟区军庄镇部门国有资本经营预算支出情况表</t>
  </si>
  <si>
    <t>附件2-8</t>
  </si>
  <si>
    <t>2021年北京市门头沟区军庄镇部门政府采购意向公开财政拨款明细表</t>
  </si>
  <si>
    <t>序号</t>
  </si>
  <si>
    <t>采购需求概况</t>
  </si>
  <si>
    <t>资金性质</t>
  </si>
  <si>
    <t>预计采购时间
（填写到月）</t>
  </si>
  <si>
    <t>备注</t>
  </si>
  <si>
    <t>政府采购金额</t>
  </si>
  <si>
    <t>国有资金经营预算</t>
  </si>
  <si>
    <t>此项内容需填写采购标的名称，采购标的需实现的主要功能或者目标，采购标的数量，以及采购标的需满足的质量、服务、安全、实现等要求。</t>
  </si>
  <si>
    <t>…</t>
  </si>
  <si>
    <t>注：本次公开的采购意向是本单位政府采购工作的初步安排，具体采购项目情况以相关采购公告和采购文件为准。</t>
  </si>
  <si>
    <t>附件2-9</t>
  </si>
  <si>
    <t>2021年北京市门头沟区军庄镇部门政府购买服务财政拨款明细表</t>
  </si>
  <si>
    <t>购买服务目录</t>
  </si>
  <si>
    <t>政府购买服务一级目录</t>
  </si>
  <si>
    <t>政府购买服务二级目录</t>
  </si>
  <si>
    <t>政府购买服务三级目录</t>
  </si>
  <si>
    <t>内容</t>
  </si>
  <si>
    <t>政府购买服务金额</t>
  </si>
  <si>
    <t>二、食堂经费</t>
  </si>
  <si>
    <t>政府履职所需辅助性服务</t>
  </si>
  <si>
    <t>后勤服务</t>
  </si>
  <si>
    <t>餐饮服务</t>
  </si>
  <si>
    <t>食堂外包服务费及食材费</t>
  </si>
  <si>
    <t>四、安保维稳应急项目工作经费</t>
  </si>
  <si>
    <t>安全服务</t>
  </si>
  <si>
    <t>聘请安保</t>
  </si>
  <si>
    <r>
      <t>附件2-</t>
    </r>
    <r>
      <rPr>
        <sz val="10"/>
        <rFont val="宋体"/>
        <family val="0"/>
      </rPr>
      <t>10</t>
    </r>
  </si>
  <si>
    <t>2021年门头沟区军庄镇项目支出绩效目标目录</t>
  </si>
  <si>
    <t>财政拨款金额</t>
  </si>
  <si>
    <t>一、基层党组织党建活动经费（党员活动经费）</t>
  </si>
  <si>
    <t>一、基层党建工作经费（党建助理员）</t>
  </si>
  <si>
    <t>一、城乡基层党组织服务群众经费</t>
  </si>
  <si>
    <t>一、城乡基层党组织服务群众经费（市）</t>
  </si>
  <si>
    <t>一、社区公益事业专项补助资金（市）</t>
  </si>
  <si>
    <t>一、村级公益事业专项补助资金（市）</t>
  </si>
  <si>
    <t>二、补充公用经费</t>
  </si>
  <si>
    <t>二、政府其他人员经费</t>
  </si>
  <si>
    <t>三、镇人大代表活动经费</t>
  </si>
  <si>
    <r>
      <t>2021</t>
    </r>
    <r>
      <rPr>
        <sz val="11"/>
        <rFont val="宋体"/>
        <family val="0"/>
      </rPr>
      <t>年人大代表活动经费</t>
    </r>
  </si>
  <si>
    <r>
      <t>三、</t>
    </r>
    <r>
      <rPr>
        <sz val="11"/>
        <rFont val="宋体"/>
        <family val="0"/>
      </rPr>
      <t>2021</t>
    </r>
    <r>
      <rPr>
        <sz val="11"/>
        <rFont val="宋体"/>
        <family val="0"/>
      </rPr>
      <t>年镇街纪（工）委二级协作联动专项监督工作经费</t>
    </r>
  </si>
  <si>
    <t>三、基层文化活动及图书共享经费</t>
  </si>
  <si>
    <r>
      <t>2021</t>
    </r>
    <r>
      <rPr>
        <sz val="11"/>
        <rFont val="宋体"/>
        <family val="0"/>
      </rPr>
      <t>年农村精神文明宣传视屏项目</t>
    </r>
  </si>
  <si>
    <t>2021年军庄镇免费开放经费</t>
  </si>
  <si>
    <t>体育特色乡镇项目</t>
  </si>
  <si>
    <r>
      <t>2021</t>
    </r>
    <r>
      <rPr>
        <sz val="11"/>
        <rFont val="宋体"/>
        <family val="0"/>
      </rPr>
      <t>年东山村文化大院装修改造项目</t>
    </r>
  </si>
  <si>
    <r>
      <t>2021</t>
    </r>
    <r>
      <rPr>
        <sz val="11"/>
        <rFont val="宋体"/>
        <family val="0"/>
      </rPr>
      <t>年孟悟村文化室装修改造项目</t>
    </r>
  </si>
  <si>
    <r>
      <t>2021</t>
    </r>
    <r>
      <rPr>
        <sz val="11"/>
        <rFont val="宋体"/>
        <family val="0"/>
      </rPr>
      <t>年军庄大鼓演出服更新和大鼓修理项目</t>
    </r>
  </si>
  <si>
    <t>三、辖区计划生育工作经费</t>
  </si>
  <si>
    <t>三、拥军优属慰问经费</t>
  </si>
  <si>
    <t>三、严重精神障碍患者监护人看护管理补贴</t>
  </si>
  <si>
    <t>三、乡村医生岗位补助</t>
  </si>
  <si>
    <t>三、社会公益性就业组织管理费</t>
  </si>
  <si>
    <t>2021年社会公益性就业组织补贴项目</t>
  </si>
  <si>
    <t>三、下沉镇街协管员队伍经费</t>
  </si>
  <si>
    <t>三、下沉镇街协管员队伍经费（市）</t>
  </si>
  <si>
    <t>三、下沉镇街协管员队伍经费（公益性人员）</t>
  </si>
  <si>
    <t>三、五级客运站运维费</t>
  </si>
  <si>
    <t>四、基层武装部及退役军人事务工作经费</t>
  </si>
  <si>
    <t>四、防火防汛（消防）工作经费</t>
  </si>
  <si>
    <t>四、打非、综合执法及维稳工作经费</t>
  </si>
  <si>
    <t>五、镇街环境卫生工作经费</t>
  </si>
  <si>
    <t>六、水务工作经费</t>
  </si>
  <si>
    <r>
      <t>2021</t>
    </r>
    <r>
      <rPr>
        <sz val="11"/>
        <rFont val="宋体"/>
        <family val="0"/>
      </rPr>
      <t>年河长制管护项目</t>
    </r>
  </si>
  <si>
    <t>六、山区生态林生态补偿资金（市）</t>
  </si>
  <si>
    <t>六、山区生态林生态补偿资金</t>
  </si>
  <si>
    <r>
      <t>2021</t>
    </r>
    <r>
      <rPr>
        <sz val="11"/>
        <rFont val="宋体"/>
        <family val="0"/>
      </rPr>
      <t>年平原造林土地流转费项目（市级）</t>
    </r>
  </si>
  <si>
    <r>
      <t>2021</t>
    </r>
    <r>
      <rPr>
        <sz val="11"/>
        <rFont val="宋体"/>
        <family val="0"/>
      </rPr>
      <t>年完善政策生态林养护项目</t>
    </r>
    <r>
      <rPr>
        <sz val="11"/>
        <rFont val="宋体"/>
        <family val="0"/>
      </rPr>
      <t>(</t>
    </r>
    <r>
      <rPr>
        <sz val="11"/>
        <rFont val="宋体"/>
        <family val="0"/>
      </rPr>
      <t>市级）</t>
    </r>
  </si>
  <si>
    <r>
      <t>2020</t>
    </r>
    <r>
      <rPr>
        <sz val="11"/>
        <rFont val="宋体"/>
        <family val="0"/>
      </rPr>
      <t>年完善政策生态林养护项目（区级）</t>
    </r>
  </si>
  <si>
    <r>
      <t>2021</t>
    </r>
    <r>
      <rPr>
        <sz val="11"/>
        <rFont val="宋体"/>
        <family val="0"/>
      </rPr>
      <t>完善政策生态林土地流转费项目（市级）</t>
    </r>
  </si>
  <si>
    <r>
      <t>门头沟区</t>
    </r>
    <r>
      <rPr>
        <sz val="11"/>
        <rFont val="宋体"/>
        <family val="0"/>
      </rPr>
      <t>2018</t>
    </r>
    <r>
      <rPr>
        <sz val="11"/>
        <rFont val="宋体"/>
        <family val="0"/>
      </rPr>
      <t>年山前平缓地造林工程</t>
    </r>
    <r>
      <rPr>
        <sz val="11"/>
        <rFont val="宋体"/>
        <family val="0"/>
      </rPr>
      <t>2021</t>
    </r>
    <r>
      <rPr>
        <sz val="11"/>
        <rFont val="宋体"/>
        <family val="0"/>
      </rPr>
      <t>年度土地流转费</t>
    </r>
  </si>
  <si>
    <r>
      <t>2018</t>
    </r>
    <r>
      <rPr>
        <sz val="11"/>
        <rFont val="宋体"/>
        <family val="0"/>
      </rPr>
      <t>年留白增绿工程</t>
    </r>
    <r>
      <rPr>
        <sz val="11"/>
        <rFont val="宋体"/>
        <family val="0"/>
      </rPr>
      <t>2021</t>
    </r>
    <r>
      <rPr>
        <sz val="11"/>
        <rFont val="宋体"/>
        <family val="0"/>
      </rPr>
      <t>年度养护费</t>
    </r>
  </si>
  <si>
    <r>
      <t>2020</t>
    </r>
    <r>
      <rPr>
        <sz val="11"/>
        <rFont val="宋体"/>
        <family val="0"/>
      </rPr>
      <t>年度绿化租地费项目</t>
    </r>
  </si>
  <si>
    <r>
      <t>2021</t>
    </r>
    <r>
      <rPr>
        <sz val="11"/>
        <rFont val="宋体"/>
        <family val="0"/>
      </rPr>
      <t>年农业投入品废弃物回收处置工作</t>
    </r>
  </si>
  <si>
    <r>
      <t>2020</t>
    </r>
    <r>
      <rPr>
        <sz val="11"/>
        <rFont val="宋体"/>
        <family val="0"/>
      </rPr>
      <t>年</t>
    </r>
    <r>
      <rPr>
        <sz val="11"/>
        <rFont val="宋体"/>
        <family val="0"/>
      </rPr>
      <t>-2021</t>
    </r>
    <r>
      <rPr>
        <sz val="11"/>
        <rFont val="宋体"/>
        <family val="0"/>
      </rPr>
      <t>年优质燃煤替代工程</t>
    </r>
    <r>
      <rPr>
        <sz val="11"/>
        <rFont val="宋体"/>
        <family val="0"/>
      </rPr>
      <t>-</t>
    </r>
    <r>
      <rPr>
        <sz val="11"/>
        <rFont val="宋体"/>
        <family val="0"/>
      </rPr>
      <t>型煤网点运营费</t>
    </r>
  </si>
  <si>
    <t>七、村干部待遇保障经费（基本报酬）（市）</t>
  </si>
  <si>
    <t>七、村干部待遇保障经费（基本报酬）</t>
  </si>
  <si>
    <t>七、村干部待遇保障经费（绩效奖金）</t>
  </si>
  <si>
    <r>
      <t>七、村</t>
    </r>
    <r>
      <rPr>
        <sz val="11"/>
        <rFont val="宋体"/>
        <family val="0"/>
      </rPr>
      <t>“</t>
    </r>
    <r>
      <rPr>
        <sz val="11"/>
        <rFont val="宋体"/>
        <family val="0"/>
      </rPr>
      <t>两委</t>
    </r>
    <r>
      <rPr>
        <sz val="11"/>
        <rFont val="宋体"/>
        <family val="0"/>
      </rPr>
      <t>”</t>
    </r>
    <r>
      <rPr>
        <sz val="11"/>
        <rFont val="宋体"/>
        <family val="0"/>
      </rPr>
      <t>工作目标考核奖励资金</t>
    </r>
  </si>
  <si>
    <t>七、正常离任村党组织书记生活补贴（市）</t>
  </si>
  <si>
    <t>七、正常离任村党组织书记生活补贴</t>
  </si>
  <si>
    <t>七、村务监督委员会成员岗位补贴</t>
  </si>
  <si>
    <t>七、社区工作者待遇保障经费</t>
  </si>
  <si>
    <t>七、社区党委下设党支部委员工作补贴</t>
  </si>
  <si>
    <t>七、社区居民小组长补贴</t>
  </si>
  <si>
    <t>七、社区办公经费</t>
  </si>
  <si>
    <t>七、村级组织办公经费</t>
  </si>
  <si>
    <t>八、创城等综合工作经费</t>
  </si>
  <si>
    <r>
      <t>2021</t>
    </r>
    <r>
      <rPr>
        <sz val="11"/>
        <rFont val="宋体"/>
        <family val="0"/>
      </rPr>
      <t>年文明农村人居环境综合考评奖励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</si>
</sst>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_);[Red]\(#,##0\)"/>
    <numFmt numFmtId="181" formatCode="0_);[Red]\(0\)"/>
    <numFmt numFmtId="182" formatCode="#,##0.00_ "/>
    <numFmt numFmtId="183" formatCode="0.00_);[Red]\(0.00\)"/>
    <numFmt numFmtId="184" formatCode="0.00_ "/>
    <numFmt numFmtId="185" formatCode="#,##0.00;[Red]#,##0.0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3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43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1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left" vertical="center"/>
    </xf>
    <xf numFmtId="181" fontId="0" fillId="33" borderId="0" xfId="0" applyNumberFormat="1" applyFill="1" applyAlignment="1">
      <alignment horizontal="center"/>
    </xf>
    <xf numFmtId="180" fontId="3" fillId="33" borderId="0" xfId="0" applyNumberFormat="1" applyFont="1" applyFill="1" applyBorder="1" applyAlignment="1" applyProtection="1">
      <alignment vertical="center"/>
      <protection/>
    </xf>
    <xf numFmtId="181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181" fontId="7" fillId="33" borderId="10" xfId="0" applyNumberFormat="1" applyFont="1" applyFill="1" applyBorder="1" applyAlignment="1" applyProtection="1">
      <alignment horizontal="center" vertical="center" wrapText="1"/>
      <protection/>
    </xf>
    <xf numFmtId="43" fontId="1" fillId="0" borderId="10" xfId="0" applyNumberFormat="1" applyFont="1" applyBorder="1" applyAlignment="1">
      <alignment vertical="center"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82" fontId="1" fillId="0" borderId="10" xfId="0" applyNumberFormat="1" applyFont="1" applyBorder="1" applyAlignment="1">
      <alignment horizontal="right" vertical="center"/>
    </xf>
    <xf numFmtId="182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43" fontId="6" fillId="33" borderId="10" xfId="0" applyNumberFormat="1" applyFont="1" applyFill="1" applyBorder="1" applyAlignment="1" applyProtection="1">
      <alignment horizontal="center" vertical="center" wrapText="1"/>
      <protection/>
    </xf>
    <xf numFmtId="43" fontId="1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83" fontId="0" fillId="33" borderId="0" xfId="0" applyNumberFormat="1" applyFill="1" applyAlignment="1">
      <alignment horizontal="center" vertical="center" wrapText="1"/>
    </xf>
    <xf numFmtId="184" fontId="5" fillId="33" borderId="0" xfId="0" applyNumberFormat="1" applyFont="1" applyFill="1" applyAlignment="1">
      <alignment horizontal="center" vertical="center" wrapText="1"/>
    </xf>
    <xf numFmtId="183" fontId="6" fillId="33" borderId="10" xfId="0" applyNumberFormat="1" applyFont="1" applyFill="1" applyBorder="1" applyAlignment="1" applyProtection="1">
      <alignment horizontal="center" vertical="center" wrapText="1"/>
      <protection/>
    </xf>
    <xf numFmtId="183" fontId="6" fillId="33" borderId="17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3" fontId="6" fillId="33" borderId="18" xfId="0" applyNumberFormat="1" applyFont="1" applyFill="1" applyBorder="1" applyAlignment="1" applyProtection="1">
      <alignment horizontal="center" vertical="center" wrapText="1"/>
      <protection/>
    </xf>
    <xf numFmtId="183" fontId="8" fillId="33" borderId="11" xfId="0" applyNumberFormat="1" applyFont="1" applyFill="1" applyBorder="1" applyAlignment="1">
      <alignment horizontal="center" vertical="center" wrapText="1"/>
    </xf>
    <xf numFmtId="183" fontId="8" fillId="33" borderId="12" xfId="0" applyNumberFormat="1" applyFont="1" applyFill="1" applyBorder="1" applyAlignment="1">
      <alignment horizontal="center" vertical="center" wrapText="1"/>
    </xf>
    <xf numFmtId="183" fontId="8" fillId="33" borderId="19" xfId="0" applyNumberFormat="1" applyFont="1" applyFill="1" applyBorder="1" applyAlignment="1">
      <alignment horizontal="center" vertical="center" wrapText="1"/>
    </xf>
    <xf numFmtId="43" fontId="7" fillId="0" borderId="20" xfId="0" applyNumberFormat="1" applyFont="1" applyBorder="1" applyAlignment="1" applyProtection="1">
      <alignment horizontal="right" vertical="center" wrapText="1"/>
      <protection/>
    </xf>
    <xf numFmtId="43" fontId="7" fillId="0" borderId="10" xfId="0" applyNumberFormat="1" applyFont="1" applyBorder="1" applyAlignment="1" applyProtection="1">
      <alignment horizontal="right" vertical="center" wrapText="1"/>
      <protection/>
    </xf>
    <xf numFmtId="183" fontId="1" fillId="33" borderId="10" xfId="0" applyNumberFormat="1" applyFont="1" applyFill="1" applyBorder="1" applyAlignment="1">
      <alignment horizontal="center" vertical="center" wrapText="1"/>
    </xf>
    <xf numFmtId="43" fontId="1" fillId="33" borderId="11" xfId="0" applyNumberFormat="1" applyFont="1" applyFill="1" applyBorder="1" applyAlignment="1">
      <alignment horizontal="right" vertical="center" wrapText="1"/>
    </xf>
    <xf numFmtId="43" fontId="1" fillId="34" borderId="10" xfId="0" applyNumberFormat="1" applyFont="1" applyFill="1" applyBorder="1" applyAlignment="1">
      <alignment horizontal="right" vertical="center" wrapText="1"/>
    </xf>
    <xf numFmtId="182" fontId="2" fillId="33" borderId="0" xfId="0" applyNumberFormat="1" applyFont="1" applyFill="1" applyAlignment="1">
      <alignment horizontal="left" vertical="center" wrapText="1"/>
    </xf>
    <xf numFmtId="180" fontId="6" fillId="0" borderId="13" xfId="0" applyNumberFormat="1" applyFont="1" applyFill="1" applyBorder="1" applyAlignment="1" applyProtection="1">
      <alignment horizontal="left" vertical="center" wrapText="1"/>
      <protection/>
    </xf>
    <xf numFmtId="180" fontId="6" fillId="0" borderId="13" xfId="0" applyNumberFormat="1" applyFont="1" applyFill="1" applyBorder="1" applyAlignment="1" applyProtection="1">
      <alignment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63" applyFill="1">
      <alignment vertical="center"/>
      <protection/>
    </xf>
    <xf numFmtId="0" fontId="9" fillId="33" borderId="0" xfId="63" applyFont="1" applyFill="1" applyBorder="1" applyAlignment="1">
      <alignment horizontal="center" vertical="center" shrinkToFit="1"/>
      <protection/>
    </xf>
    <xf numFmtId="0" fontId="10" fillId="33" borderId="0" xfId="0" applyFont="1" applyFill="1" applyAlignment="1">
      <alignment horizontal="left" vertical="center"/>
    </xf>
    <xf numFmtId="184" fontId="5" fillId="33" borderId="0" xfId="0" applyNumberFormat="1" applyFont="1" applyFill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63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43" fontId="7" fillId="0" borderId="13" xfId="0" applyNumberFormat="1" applyFont="1" applyFill="1" applyBorder="1" applyAlignment="1" applyProtection="1">
      <alignment horizontal="right" vertical="center" wrapText="1"/>
      <protection/>
    </xf>
    <xf numFmtId="185" fontId="6" fillId="0" borderId="13" xfId="0" applyNumberFormat="1" applyFont="1" applyFill="1" applyBorder="1" applyAlignment="1" applyProtection="1">
      <alignment horizontal="right" vertical="center" wrapText="1"/>
      <protection/>
    </xf>
    <xf numFmtId="185" fontId="11" fillId="0" borderId="13" xfId="0" applyNumberFormat="1" applyFont="1" applyFill="1" applyBorder="1" applyAlignment="1" applyProtection="1">
      <alignment horizontal="right" vertical="center"/>
      <protection/>
    </xf>
    <xf numFmtId="43" fontId="6" fillId="0" borderId="13" xfId="0" applyNumberFormat="1" applyFont="1" applyFill="1" applyBorder="1" applyAlignment="1" applyProtection="1">
      <alignment horizontal="right" vertical="center" wrapText="1"/>
      <protection/>
    </xf>
    <xf numFmtId="185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1" fillId="33" borderId="10" xfId="63" applyFont="1" applyFill="1" applyBorder="1">
      <alignment vertical="center"/>
      <protection/>
    </xf>
    <xf numFmtId="185" fontId="6" fillId="0" borderId="22" xfId="0" applyNumberFormat="1" applyFont="1" applyFill="1" applyBorder="1" applyAlignment="1" applyProtection="1">
      <alignment horizontal="right" vertical="center"/>
      <protection/>
    </xf>
    <xf numFmtId="185" fontId="6" fillId="0" borderId="22" xfId="0" applyNumberFormat="1" applyFont="1" applyFill="1" applyBorder="1" applyAlignment="1" applyProtection="1">
      <alignment horizontal="right" vertical="center" wrapText="1"/>
      <protection/>
    </xf>
    <xf numFmtId="180" fontId="12" fillId="33" borderId="0" xfId="63" applyNumberFormat="1" applyFont="1" applyFill="1" applyAlignment="1">
      <alignment vertical="center" wrapText="1"/>
      <protection/>
    </xf>
    <xf numFmtId="0" fontId="2" fillId="33" borderId="0" xfId="63" applyNumberFormat="1" applyFont="1" applyFill="1" applyAlignment="1">
      <alignment horizontal="center" vertical="center" wrapText="1"/>
      <protection/>
    </xf>
    <xf numFmtId="180" fontId="2" fillId="33" borderId="0" xfId="63" applyNumberFormat="1" applyFont="1" applyFill="1" applyAlignment="1">
      <alignment horizontal="center" vertical="center" wrapText="1"/>
      <protection/>
    </xf>
    <xf numFmtId="180" fontId="2" fillId="33" borderId="0" xfId="63" applyNumberFormat="1" applyFont="1" applyFill="1" applyAlignment="1">
      <alignment vertical="center" wrapText="1"/>
      <protection/>
    </xf>
    <xf numFmtId="182" fontId="2" fillId="33" borderId="0" xfId="0" applyNumberFormat="1" applyFont="1" applyFill="1" applyAlignment="1">
      <alignment vertical="center" wrapText="1"/>
    </xf>
    <xf numFmtId="180" fontId="9" fillId="33" borderId="0" xfId="63" applyNumberFormat="1" applyFont="1" applyFill="1" applyAlignment="1">
      <alignment horizontal="center" vertical="center" wrapText="1"/>
      <protection/>
    </xf>
    <xf numFmtId="180" fontId="6" fillId="0" borderId="13" xfId="0" applyNumberFormat="1" applyFont="1" applyBorder="1" applyAlignment="1" applyProtection="1">
      <alignment horizontal="center" vertical="center" wrapText="1"/>
      <protection/>
    </xf>
    <xf numFmtId="180" fontId="6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80" fontId="6" fillId="0" borderId="22" xfId="0" applyNumberFormat="1" applyFont="1" applyBorder="1" applyAlignment="1" applyProtection="1">
      <alignment horizontal="center" vertical="center" wrapText="1"/>
      <protection/>
    </xf>
    <xf numFmtId="0" fontId="53" fillId="0" borderId="24" xfId="0" applyFont="1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center" vertical="center"/>
      <protection/>
    </xf>
    <xf numFmtId="43" fontId="53" fillId="0" borderId="13" xfId="0" applyNumberFormat="1" applyFont="1" applyBorder="1" applyAlignment="1" applyProtection="1">
      <alignment horizontal="right" vertical="center"/>
      <protection/>
    </xf>
    <xf numFmtId="0" fontId="53" fillId="0" borderId="13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43" fontId="11" fillId="0" borderId="13" xfId="0" applyNumberFormat="1" applyFont="1" applyBorder="1" applyAlignment="1" applyProtection="1">
      <alignment horizontal="right" vertical="center"/>
      <protection/>
    </xf>
    <xf numFmtId="180" fontId="2" fillId="33" borderId="0" xfId="63" applyNumberFormat="1" applyFont="1" applyFill="1" applyAlignment="1">
      <alignment horizontal="left" vertical="center" wrapText="1"/>
      <protection/>
    </xf>
    <xf numFmtId="0" fontId="8" fillId="33" borderId="12" xfId="63" applyNumberFormat="1" applyFont="1" applyFill="1" applyBorder="1" applyAlignment="1">
      <alignment horizontal="center" vertical="center" wrapText="1"/>
      <protection/>
    </xf>
    <xf numFmtId="0" fontId="8" fillId="33" borderId="26" xfId="63" applyNumberFormat="1" applyFont="1" applyFill="1" applyBorder="1" applyAlignment="1">
      <alignment horizontal="center" vertical="center" wrapText="1"/>
      <protection/>
    </xf>
    <xf numFmtId="43" fontId="53" fillId="0" borderId="13" xfId="0" applyNumberFormat="1" applyFont="1" applyFill="1" applyBorder="1" applyAlignment="1" applyProtection="1">
      <alignment vertical="center"/>
      <protection/>
    </xf>
    <xf numFmtId="0" fontId="54" fillId="0" borderId="13" xfId="0" applyFont="1" applyBorder="1" applyAlignment="1" applyProtection="1">
      <alignment vertical="center"/>
      <protection/>
    </xf>
    <xf numFmtId="43" fontId="11" fillId="0" borderId="13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43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shrinkToFit="1"/>
    </xf>
    <xf numFmtId="43" fontId="13" fillId="33" borderId="0" xfId="0" applyNumberFormat="1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vertical="center" shrinkToFit="1"/>
    </xf>
    <xf numFmtId="0" fontId="14" fillId="33" borderId="0" xfId="0" applyFont="1" applyFill="1" applyBorder="1" applyAlignment="1">
      <alignment horizontal="left" vertical="center" shrinkToFit="1"/>
    </xf>
    <xf numFmtId="43" fontId="14" fillId="33" borderId="0" xfId="0" applyNumberFormat="1" applyFont="1" applyFill="1" applyBorder="1" applyAlignment="1">
      <alignment horizontal="left" vertical="center" shrinkToFit="1"/>
    </xf>
    <xf numFmtId="43" fontId="5" fillId="33" borderId="0" xfId="0" applyNumberFormat="1" applyFont="1" applyFill="1" applyAlignment="1">
      <alignment horizontal="center" vertical="center" wrapText="1"/>
    </xf>
    <xf numFmtId="0" fontId="14" fillId="33" borderId="0" xfId="0" applyFont="1" applyFill="1" applyBorder="1" applyAlignment="1">
      <alignment horizontal="right" vertical="center" shrinkToFit="1"/>
    </xf>
    <xf numFmtId="49" fontId="6" fillId="33" borderId="24" xfId="0" applyNumberFormat="1" applyFont="1" applyFill="1" applyBorder="1" applyAlignment="1" applyProtection="1">
      <alignment horizontal="center" vertical="center"/>
      <protection/>
    </xf>
    <xf numFmtId="49" fontId="6" fillId="33" borderId="27" xfId="0" applyNumberFormat="1" applyFont="1" applyFill="1" applyBorder="1" applyAlignment="1" applyProtection="1">
      <alignment horizontal="center" vertical="center"/>
      <protection/>
    </xf>
    <xf numFmtId="49" fontId="6" fillId="33" borderId="25" xfId="0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 wrapText="1"/>
      <protection/>
    </xf>
    <xf numFmtId="43" fontId="6" fillId="33" borderId="28" xfId="0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43" fontId="6" fillId="33" borderId="30" xfId="0" applyNumberFormat="1" applyFont="1" applyFill="1" applyBorder="1" applyAlignment="1" applyProtection="1">
      <alignment horizontal="center" vertical="center"/>
      <protection/>
    </xf>
    <xf numFmtId="43" fontId="6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43" fontId="7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>
      <alignment/>
    </xf>
    <xf numFmtId="43" fontId="1" fillId="33" borderId="0" xfId="0" applyNumberFormat="1" applyFont="1" applyFill="1" applyAlignment="1">
      <alignment/>
    </xf>
    <xf numFmtId="0" fontId="13" fillId="33" borderId="0" xfId="0" applyFont="1" applyFill="1" applyBorder="1" applyAlignment="1">
      <alignment horizontal="right" vertical="center" shrinkToFit="1"/>
    </xf>
    <xf numFmtId="49" fontId="13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182" fontId="15" fillId="33" borderId="0" xfId="0" applyNumberFormat="1" applyFont="1" applyFill="1" applyAlignment="1">
      <alignment/>
    </xf>
    <xf numFmtId="182" fontId="0" fillId="33" borderId="0" xfId="0" applyNumberFormat="1" applyFill="1" applyAlignment="1">
      <alignment/>
    </xf>
    <xf numFmtId="182" fontId="0" fillId="33" borderId="0" xfId="0" applyNumberFormat="1" applyFill="1" applyAlignment="1">
      <alignment horizontal="center" vertical="center" wrapText="1"/>
    </xf>
    <xf numFmtId="182" fontId="14" fillId="33" borderId="0" xfId="0" applyNumberFormat="1" applyFont="1" applyFill="1" applyBorder="1" applyAlignment="1">
      <alignment horizontal="left" shrinkToFit="1"/>
    </xf>
    <xf numFmtId="182" fontId="13" fillId="33" borderId="0" xfId="0" applyNumberFormat="1" applyFont="1" applyFill="1" applyBorder="1" applyAlignment="1">
      <alignment horizontal="left" vertical="center" shrinkToFit="1"/>
    </xf>
    <xf numFmtId="182" fontId="3" fillId="33" borderId="0" xfId="0" applyNumberFormat="1" applyFont="1" applyFill="1" applyBorder="1" applyAlignment="1">
      <alignment horizontal="center" vertical="center" shrinkToFit="1"/>
    </xf>
    <xf numFmtId="182" fontId="13" fillId="33" borderId="34" xfId="0" applyNumberFormat="1" applyFont="1" applyFill="1" applyBorder="1" applyAlignment="1">
      <alignment horizontal="left" vertical="center" shrinkToFit="1"/>
    </xf>
    <xf numFmtId="182" fontId="14" fillId="33" borderId="34" xfId="0" applyNumberFormat="1" applyFont="1" applyFill="1" applyBorder="1" applyAlignment="1">
      <alignment horizontal="left" vertical="center" shrinkToFit="1"/>
    </xf>
    <xf numFmtId="182" fontId="14" fillId="33" borderId="34" xfId="0" applyNumberFormat="1" applyFont="1" applyFill="1" applyBorder="1" applyAlignment="1">
      <alignment horizontal="right" vertical="center" shrinkToFit="1"/>
    </xf>
    <xf numFmtId="182" fontId="6" fillId="33" borderId="13" xfId="0" applyNumberFormat="1" applyFont="1" applyFill="1" applyBorder="1" applyAlignment="1">
      <alignment horizontal="center" vertical="center" shrinkToFit="1"/>
    </xf>
    <xf numFmtId="182" fontId="6" fillId="33" borderId="35" xfId="0" applyNumberFormat="1" applyFont="1" applyFill="1" applyBorder="1" applyAlignment="1">
      <alignment horizontal="center" vertical="center" wrapText="1" shrinkToFit="1"/>
    </xf>
    <xf numFmtId="182" fontId="6" fillId="33" borderId="36" xfId="0" applyNumberFormat="1" applyFont="1" applyFill="1" applyBorder="1" applyAlignment="1">
      <alignment horizontal="center" vertical="center" wrapText="1" shrinkToFit="1"/>
    </xf>
    <xf numFmtId="182" fontId="6" fillId="33" borderId="23" xfId="0" applyNumberFormat="1" applyFont="1" applyFill="1" applyBorder="1" applyAlignment="1">
      <alignment horizontal="center" vertical="center" shrinkToFit="1"/>
    </xf>
    <xf numFmtId="182" fontId="6" fillId="33" borderId="35" xfId="0" applyNumberFormat="1" applyFont="1" applyFill="1" applyBorder="1" applyAlignment="1">
      <alignment horizontal="center" vertical="center" shrinkToFi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182" fontId="6" fillId="33" borderId="10" xfId="0" applyNumberFormat="1" applyFont="1" applyFill="1" applyBorder="1" applyAlignment="1">
      <alignment horizontal="center" vertical="center" shrinkToFit="1"/>
    </xf>
    <xf numFmtId="182" fontId="6" fillId="33" borderId="27" xfId="0" applyNumberFormat="1" applyFont="1" applyFill="1" applyBorder="1" applyAlignment="1">
      <alignment horizontal="center" vertical="center" wrapText="1" shrinkToFit="1"/>
    </xf>
    <xf numFmtId="182" fontId="6" fillId="33" borderId="37" xfId="0" applyNumberFormat="1" applyFont="1" applyFill="1" applyBorder="1" applyAlignment="1">
      <alignment horizontal="center" vertical="center" shrinkToFit="1"/>
    </xf>
    <xf numFmtId="182" fontId="6" fillId="33" borderId="38" xfId="0" applyNumberFormat="1" applyFont="1" applyFill="1" applyBorder="1" applyAlignment="1">
      <alignment horizontal="center" vertical="center" shrinkToFit="1"/>
    </xf>
    <xf numFmtId="0" fontId="6" fillId="0" borderId="39" xfId="0" applyFont="1" applyBorder="1" applyAlignment="1" applyProtection="1">
      <alignment horizontal="center" vertical="center"/>
      <protection/>
    </xf>
    <xf numFmtId="182" fontId="6" fillId="33" borderId="15" xfId="0" applyNumberFormat="1" applyFont="1" applyFill="1" applyBorder="1" applyAlignment="1">
      <alignment horizontal="center" vertical="center" shrinkToFit="1"/>
    </xf>
    <xf numFmtId="182" fontId="6" fillId="33" borderId="40" xfId="0" applyNumberFormat="1" applyFont="1" applyFill="1" applyBorder="1" applyAlignment="1">
      <alignment horizontal="center" vertical="center" wrapText="1" shrinkToFit="1"/>
    </xf>
    <xf numFmtId="182" fontId="7" fillId="33" borderId="10" xfId="0" applyNumberFormat="1" applyFont="1" applyFill="1" applyBorder="1" applyAlignment="1">
      <alignment horizontal="center" vertical="center" shrinkToFit="1"/>
    </xf>
    <xf numFmtId="43" fontId="7" fillId="33" borderId="10" xfId="0" applyNumberFormat="1" applyFont="1" applyFill="1" applyBorder="1" applyAlignment="1">
      <alignment horizontal="right" vertical="center" shrinkToFit="1"/>
    </xf>
    <xf numFmtId="182" fontId="7" fillId="33" borderId="11" xfId="0" applyNumberFormat="1" applyFont="1" applyFill="1" applyBorder="1" applyAlignment="1">
      <alignment horizontal="center" vertical="center" shrinkToFit="1"/>
    </xf>
    <xf numFmtId="182" fontId="7" fillId="33" borderId="12" xfId="0" applyNumberFormat="1" applyFont="1" applyFill="1" applyBorder="1" applyAlignment="1">
      <alignment horizontal="center" vertical="center" shrinkToFit="1"/>
    </xf>
    <xf numFmtId="182" fontId="7" fillId="33" borderId="26" xfId="0" applyNumberFormat="1" applyFont="1" applyFill="1" applyBorder="1" applyAlignment="1">
      <alignment horizontal="center" vertical="center" shrinkToFit="1"/>
    </xf>
    <xf numFmtId="43" fontId="53" fillId="0" borderId="10" xfId="0" applyNumberFormat="1" applyFont="1" applyFill="1" applyBorder="1" applyAlignment="1" applyProtection="1">
      <alignment horizontal="right" vertical="center"/>
      <protection/>
    </xf>
    <xf numFmtId="182" fontId="6" fillId="33" borderId="10" xfId="0" applyNumberFormat="1" applyFont="1" applyFill="1" applyBorder="1" applyAlignment="1">
      <alignment horizontal="left" vertical="center" shrinkToFit="1"/>
    </xf>
    <xf numFmtId="43" fontId="1" fillId="34" borderId="10" xfId="0" applyNumberFormat="1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/>
    </xf>
    <xf numFmtId="182" fontId="1" fillId="33" borderId="10" xfId="0" applyNumberFormat="1" applyFont="1" applyFill="1" applyBorder="1" applyAlignment="1">
      <alignment/>
    </xf>
    <xf numFmtId="182" fontId="1" fillId="33" borderId="41" xfId="0" applyNumberFormat="1" applyFont="1" applyFill="1" applyBorder="1" applyAlignment="1">
      <alignment/>
    </xf>
    <xf numFmtId="182" fontId="1" fillId="33" borderId="41" xfId="0" applyNumberFormat="1" applyFont="1" applyFill="1" applyBorder="1" applyAlignment="1">
      <alignment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4" fontId="6" fillId="0" borderId="21" xfId="0" applyNumberFormat="1" applyFont="1" applyFill="1" applyBorder="1" applyAlignment="1" applyProtection="1">
      <alignment horizontal="right" vertical="center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182" fontId="1" fillId="33" borderId="10" xfId="0" applyNumberFormat="1" applyFont="1" applyFill="1" applyBorder="1" applyAlignment="1">
      <alignment/>
    </xf>
    <xf numFmtId="182" fontId="1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33" borderId="0" xfId="0" applyNumberFormat="1" applyFont="1" applyFill="1" applyAlignment="1">
      <alignment/>
    </xf>
    <xf numFmtId="182" fontId="13" fillId="33" borderId="0" xfId="0" applyNumberFormat="1" applyFont="1" applyFill="1" applyBorder="1" applyAlignment="1">
      <alignment horizontal="right" vertical="center" shrinkToFit="1"/>
    </xf>
    <xf numFmtId="182" fontId="13" fillId="33" borderId="34" xfId="0" applyNumberFormat="1" applyFont="1" applyFill="1" applyBorder="1" applyAlignment="1">
      <alignment horizontal="right" vertical="center" shrinkToFit="1"/>
    </xf>
    <xf numFmtId="182" fontId="6" fillId="33" borderId="25" xfId="0" applyNumberFormat="1" applyFont="1" applyFill="1" applyBorder="1" applyAlignment="1">
      <alignment horizontal="center" vertical="center" wrapText="1" shrinkToFit="1"/>
    </xf>
    <xf numFmtId="182" fontId="1" fillId="33" borderId="24" xfId="0" applyNumberFormat="1" applyFont="1" applyFill="1" applyBorder="1" applyAlignment="1">
      <alignment horizontal="center" vertical="center" wrapText="1"/>
    </xf>
    <xf numFmtId="182" fontId="1" fillId="33" borderId="27" xfId="0" applyNumberFormat="1" applyFont="1" applyFill="1" applyBorder="1" applyAlignment="1">
      <alignment horizontal="center" vertical="center" wrapText="1"/>
    </xf>
    <xf numFmtId="182" fontId="1" fillId="33" borderId="25" xfId="0" applyNumberFormat="1" applyFont="1" applyFill="1" applyBorder="1" applyAlignment="1">
      <alignment horizontal="center" vertical="center" wrapText="1"/>
    </xf>
    <xf numFmtId="182" fontId="1" fillId="33" borderId="23" xfId="0" applyNumberFormat="1" applyFont="1" applyFill="1" applyBorder="1" applyAlignment="1">
      <alignment horizontal="center" vertical="center" wrapText="1"/>
    </xf>
    <xf numFmtId="182" fontId="1" fillId="33" borderId="0" xfId="0" applyNumberFormat="1" applyFont="1" applyFill="1" applyAlignment="1">
      <alignment horizontal="center" vertical="center" wrapText="1"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43" fontId="1" fillId="34" borderId="41" xfId="0" applyNumberFormat="1" applyFont="1" applyFill="1" applyBorder="1" applyAlignment="1">
      <alignment horizontal="right" vertical="center" wrapText="1"/>
    </xf>
    <xf numFmtId="43" fontId="1" fillId="34" borderId="41" xfId="0" applyNumberFormat="1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182" fontId="16" fillId="33" borderId="0" xfId="0" applyNumberFormat="1" applyFont="1" applyFill="1" applyBorder="1" applyAlignment="1">
      <alignment horizontal="left" vertical="center" shrinkToFit="1"/>
    </xf>
    <xf numFmtId="182" fontId="14" fillId="33" borderId="0" xfId="0" applyNumberFormat="1" applyFont="1" applyFill="1" applyBorder="1" applyAlignment="1">
      <alignment horizontal="left" vertical="center" shrinkToFit="1"/>
    </xf>
    <xf numFmtId="182" fontId="6" fillId="33" borderId="13" xfId="0" applyNumberFormat="1" applyFont="1" applyFill="1" applyBorder="1" applyAlignment="1">
      <alignment horizontal="left" vertical="center" shrinkToFit="1"/>
    </xf>
    <xf numFmtId="182" fontId="1" fillId="33" borderId="0" xfId="0" applyNumberFormat="1" applyFont="1" applyFill="1" applyBorder="1" applyAlignment="1">
      <alignment horizontal="left" vertical="center"/>
    </xf>
    <xf numFmtId="182" fontId="6" fillId="33" borderId="24" xfId="0" applyNumberFormat="1" applyFont="1" applyFill="1" applyBorder="1" applyAlignment="1">
      <alignment horizontal="left" vertical="center" shrinkToFit="1"/>
    </xf>
    <xf numFmtId="43" fontId="1" fillId="33" borderId="10" xfId="0" applyNumberFormat="1" applyFont="1" applyFill="1" applyBorder="1" applyAlignment="1">
      <alignment/>
    </xf>
    <xf numFmtId="182" fontId="0" fillId="33" borderId="0" xfId="0" applyNumberFormat="1" applyFont="1" applyFill="1" applyAlignment="1">
      <alignment/>
    </xf>
    <xf numFmtId="182" fontId="3" fillId="33" borderId="0" xfId="0" applyNumberFormat="1" applyFont="1" applyFill="1" applyBorder="1" applyAlignment="1">
      <alignment vertical="center" shrinkToFit="1"/>
    </xf>
    <xf numFmtId="182" fontId="6" fillId="33" borderId="13" xfId="0" applyNumberFormat="1" applyFont="1" applyFill="1" applyBorder="1" applyAlignment="1">
      <alignment vertical="center" shrinkToFit="1"/>
    </xf>
    <xf numFmtId="43" fontId="6" fillId="33" borderId="13" xfId="0" applyNumberFormat="1" applyFont="1" applyFill="1" applyBorder="1" applyAlignment="1">
      <alignment horizontal="right" vertical="center" shrinkToFit="1"/>
    </xf>
    <xf numFmtId="182" fontId="7" fillId="33" borderId="13" xfId="0" applyNumberFormat="1" applyFont="1" applyFill="1" applyBorder="1" applyAlignment="1">
      <alignment horizontal="center" vertical="center" shrinkToFit="1"/>
    </xf>
    <xf numFmtId="49" fontId="6" fillId="33" borderId="13" xfId="0" applyNumberFormat="1" applyFont="1" applyFill="1" applyBorder="1" applyAlignment="1" applyProtection="1">
      <alignment horizontal="center" vertical="center"/>
      <protection/>
    </xf>
    <xf numFmtId="49" fontId="6" fillId="35" borderId="13" xfId="0" applyNumberFormat="1" applyFont="1" applyFill="1" applyBorder="1" applyAlignment="1" applyProtection="1">
      <alignment horizontal="center" vertical="center"/>
      <protection/>
    </xf>
    <xf numFmtId="49" fontId="11" fillId="33" borderId="13" xfId="0" applyNumberFormat="1" applyFont="1" applyFill="1" applyBorder="1" applyAlignment="1" applyProtection="1">
      <alignment horizontal="center" vertical="center"/>
      <protection/>
    </xf>
    <xf numFmtId="49" fontId="11" fillId="33" borderId="13" xfId="0" applyNumberFormat="1" applyFont="1" applyFill="1" applyBorder="1" applyAlignment="1" applyProtection="1">
      <alignment horizontal="left" vertical="center"/>
      <protection/>
    </xf>
    <xf numFmtId="43" fontId="11" fillId="0" borderId="0" xfId="0" applyNumberFormat="1" applyFont="1" applyBorder="1" applyAlignment="1" applyProtection="1">
      <alignment/>
      <protection/>
    </xf>
    <xf numFmtId="43" fontId="11" fillId="33" borderId="13" xfId="0" applyNumberFormat="1" applyFont="1" applyFill="1" applyBorder="1" applyAlignment="1" applyProtection="1">
      <alignment horizontal="right" vertical="center" wrapText="1"/>
      <protection/>
    </xf>
    <xf numFmtId="43" fontId="11" fillId="33" borderId="13" xfId="0" applyNumberFormat="1" applyFont="1" applyFill="1" applyBorder="1" applyAlignment="1" applyProtection="1">
      <alignment horizontal="right" vertical="center"/>
      <protection/>
    </xf>
    <xf numFmtId="43" fontId="11" fillId="0" borderId="13" xfId="0" applyNumberFormat="1" applyFont="1" applyBorder="1" applyAlignment="1" applyProtection="1">
      <alignment wrapText="1"/>
      <protection/>
    </xf>
    <xf numFmtId="182" fontId="53" fillId="33" borderId="13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1" sqref="A1:D9"/>
    </sheetView>
  </sheetViews>
  <sheetFormatPr defaultColWidth="9.00390625" defaultRowHeight="28.5" customHeight="1"/>
  <cols>
    <col min="1" max="1" width="35.625" style="142" customWidth="1"/>
    <col min="2" max="2" width="20.625" style="142" customWidth="1"/>
    <col min="3" max="3" width="35.625" style="142" customWidth="1"/>
    <col min="4" max="4" width="20.625" style="142" customWidth="1"/>
    <col min="5" max="16384" width="9.00390625" style="142" customWidth="1"/>
  </cols>
  <sheetData>
    <row r="1" spans="1:5" ht="28.5" customHeight="1">
      <c r="A1" s="202" t="s">
        <v>0</v>
      </c>
      <c r="B1" s="203"/>
      <c r="C1" s="145"/>
      <c r="D1" s="189"/>
      <c r="E1" s="142" t="s">
        <v>1</v>
      </c>
    </row>
    <row r="2" spans="1:4" ht="28.5" customHeight="1">
      <c r="A2" s="146" t="s">
        <v>2</v>
      </c>
      <c r="B2" s="146"/>
      <c r="C2" s="146"/>
      <c r="D2" s="146"/>
    </row>
    <row r="3" spans="1:4" ht="28.5" customHeight="1">
      <c r="A3" s="147"/>
      <c r="B3" s="147"/>
      <c r="C3" s="147"/>
      <c r="D3" s="149" t="s">
        <v>3</v>
      </c>
    </row>
    <row r="4" spans="1:4" ht="28.5" customHeight="1">
      <c r="A4" s="213" t="s">
        <v>4</v>
      </c>
      <c r="B4" s="214" t="s">
        <v>5</v>
      </c>
      <c r="C4" s="213" t="s">
        <v>6</v>
      </c>
      <c r="D4" s="213"/>
    </row>
    <row r="5" spans="1:4" ht="28.5" customHeight="1">
      <c r="A5" s="213" t="s">
        <v>7</v>
      </c>
      <c r="B5" s="213" t="s">
        <v>8</v>
      </c>
      <c r="C5" s="213" t="s">
        <v>9</v>
      </c>
      <c r="D5" s="213" t="s">
        <v>10</v>
      </c>
    </row>
    <row r="6" spans="1:4" ht="28.5" customHeight="1">
      <c r="A6" s="215" t="s">
        <v>11</v>
      </c>
      <c r="B6" s="102">
        <v>78234324.39</v>
      </c>
      <c r="C6" s="215" t="s">
        <v>12</v>
      </c>
      <c r="D6" s="102">
        <f>B6</f>
        <v>78234324.39</v>
      </c>
    </row>
    <row r="7" spans="1:4" ht="28.5" customHeight="1">
      <c r="A7" s="216" t="s">
        <v>13</v>
      </c>
      <c r="B7" s="217"/>
      <c r="C7" s="216"/>
      <c r="D7" s="218"/>
    </row>
    <row r="8" spans="1:4" ht="28.5" customHeight="1">
      <c r="A8" s="100" t="s">
        <v>14</v>
      </c>
      <c r="B8" s="219"/>
      <c r="C8" s="216" t="s">
        <v>15</v>
      </c>
      <c r="D8" s="220"/>
    </row>
    <row r="9" spans="1:4" ht="28.5" customHeight="1">
      <c r="A9" s="221" t="s">
        <v>16</v>
      </c>
      <c r="B9" s="102">
        <f>SUM(B6:B8)</f>
        <v>78234324.39</v>
      </c>
      <c r="C9" s="221" t="s">
        <v>17</v>
      </c>
      <c r="D9" s="102">
        <f>B9</f>
        <v>78234324.39</v>
      </c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0"/>
  <sheetViews>
    <sheetView workbookViewId="0" topLeftCell="A1">
      <pane xSplit="5" ySplit="5" topLeftCell="F6" activePane="bottomRight" state="frozen"/>
      <selection pane="bottomRight" activeCell="A1" sqref="A1:IV20"/>
    </sheetView>
  </sheetViews>
  <sheetFormatPr defaultColWidth="9.00390625" defaultRowHeight="28.5" customHeight="1"/>
  <cols>
    <col min="1" max="3" width="5.625" style="18" customWidth="1"/>
    <col min="4" max="4" width="25.625" style="18" customWidth="1"/>
    <col min="5" max="7" width="15.625" style="18" customWidth="1"/>
    <col min="8" max="16384" width="9.00390625" style="18" customWidth="1"/>
  </cols>
  <sheetData>
    <row r="1" spans="1:3" ht="28.5" customHeight="1">
      <c r="A1" s="3" t="s">
        <v>320</v>
      </c>
      <c r="B1" s="3"/>
      <c r="C1" s="3"/>
    </row>
    <row r="2" spans="1:7" ht="28.5" customHeight="1">
      <c r="A2" s="4" t="s">
        <v>321</v>
      </c>
      <c r="B2" s="4"/>
      <c r="C2" s="4"/>
      <c r="D2" s="4"/>
      <c r="E2" s="4"/>
      <c r="F2" s="4"/>
      <c r="G2" s="4"/>
    </row>
    <row r="3" ht="28.5" customHeight="1">
      <c r="G3" s="53" t="s">
        <v>3</v>
      </c>
    </row>
    <row r="4" spans="1:7" s="52" customFormat="1" ht="28.5" customHeight="1">
      <c r="A4" s="54" t="s">
        <v>144</v>
      </c>
      <c r="B4" s="54"/>
      <c r="C4" s="54"/>
      <c r="D4" s="54" t="s">
        <v>145</v>
      </c>
      <c r="E4" s="55" t="s">
        <v>69</v>
      </c>
      <c r="F4" s="56" t="s">
        <v>318</v>
      </c>
      <c r="G4" s="56" t="s">
        <v>319</v>
      </c>
    </row>
    <row r="5" spans="1:7" s="52" customFormat="1" ht="28.5" customHeight="1">
      <c r="A5" s="54" t="s">
        <v>72</v>
      </c>
      <c r="B5" s="54" t="s">
        <v>73</v>
      </c>
      <c r="C5" s="54" t="s">
        <v>74</v>
      </c>
      <c r="D5" s="54"/>
      <c r="E5" s="57"/>
      <c r="F5" s="56"/>
      <c r="G5" s="56"/>
    </row>
    <row r="6" spans="1:7" s="52" customFormat="1" ht="28.5" customHeight="1">
      <c r="A6" s="58" t="s">
        <v>212</v>
      </c>
      <c r="B6" s="59"/>
      <c r="C6" s="59"/>
      <c r="D6" s="60"/>
      <c r="E6" s="61">
        <f>SUM(E7:E20)</f>
        <v>0</v>
      </c>
      <c r="F6" s="62">
        <f>SUM(F7:F20)</f>
        <v>0</v>
      </c>
      <c r="G6" s="62">
        <f>SUM(G7:G20)</f>
        <v>0</v>
      </c>
    </row>
    <row r="7" spans="1:7" s="52" customFormat="1" ht="28.5" customHeight="1">
      <c r="A7" s="63"/>
      <c r="B7" s="63"/>
      <c r="C7" s="63"/>
      <c r="D7" s="63"/>
      <c r="E7" s="64">
        <f>SUM(F7:G7)</f>
        <v>0</v>
      </c>
      <c r="F7" s="65"/>
      <c r="G7" s="65"/>
    </row>
    <row r="8" spans="1:7" s="52" customFormat="1" ht="28.5" customHeight="1">
      <c r="A8" s="63"/>
      <c r="B8" s="63"/>
      <c r="C8" s="63"/>
      <c r="D8" s="63"/>
      <c r="E8" s="64">
        <f>SUM(F8:G8)</f>
        <v>0</v>
      </c>
      <c r="F8" s="65"/>
      <c r="G8" s="65"/>
    </row>
    <row r="9" spans="1:7" s="52" customFormat="1" ht="28.5" customHeight="1">
      <c r="A9" s="63"/>
      <c r="B9" s="63"/>
      <c r="C9" s="63"/>
      <c r="D9" s="63"/>
      <c r="E9" s="64"/>
      <c r="F9" s="65"/>
      <c r="G9" s="65"/>
    </row>
    <row r="10" spans="1:7" s="52" customFormat="1" ht="28.5" customHeight="1">
      <c r="A10" s="63"/>
      <c r="B10" s="63"/>
      <c r="C10" s="63"/>
      <c r="D10" s="63"/>
      <c r="E10" s="64"/>
      <c r="F10" s="65"/>
      <c r="G10" s="65"/>
    </row>
    <row r="11" spans="1:7" s="52" customFormat="1" ht="28.5" customHeight="1">
      <c r="A11" s="63"/>
      <c r="B11" s="63"/>
      <c r="C11" s="63"/>
      <c r="D11" s="63"/>
      <c r="E11" s="64">
        <f>SUM(F11:G11)</f>
        <v>0</v>
      </c>
      <c r="F11" s="65"/>
      <c r="G11" s="65"/>
    </row>
    <row r="12" spans="1:7" s="52" customFormat="1" ht="28.5" customHeight="1">
      <c r="A12" s="63"/>
      <c r="B12" s="63"/>
      <c r="C12" s="63"/>
      <c r="D12" s="63"/>
      <c r="E12" s="64">
        <f aca="true" t="shared" si="0" ref="E12:E20">SUM(F12:G12)</f>
        <v>0</v>
      </c>
      <c r="F12" s="65"/>
      <c r="G12" s="65"/>
    </row>
    <row r="13" spans="1:7" s="52" customFormat="1" ht="28.5" customHeight="1">
      <c r="A13" s="63"/>
      <c r="B13" s="63"/>
      <c r="C13" s="63"/>
      <c r="D13" s="63"/>
      <c r="E13" s="64"/>
      <c r="F13" s="65"/>
      <c r="G13" s="65"/>
    </row>
    <row r="14" spans="1:7" s="52" customFormat="1" ht="28.5" customHeight="1">
      <c r="A14" s="63"/>
      <c r="B14" s="63"/>
      <c r="C14" s="63"/>
      <c r="D14" s="63"/>
      <c r="E14" s="64"/>
      <c r="F14" s="65"/>
      <c r="G14" s="65"/>
    </row>
    <row r="15" spans="1:7" s="52" customFormat="1" ht="28.5" customHeight="1">
      <c r="A15" s="63"/>
      <c r="B15" s="63"/>
      <c r="C15" s="63"/>
      <c r="D15" s="63"/>
      <c r="E15" s="64">
        <f t="shared" si="0"/>
        <v>0</v>
      </c>
      <c r="F15" s="65"/>
      <c r="G15" s="65"/>
    </row>
    <row r="16" spans="1:7" s="52" customFormat="1" ht="28.5" customHeight="1">
      <c r="A16" s="63"/>
      <c r="B16" s="63"/>
      <c r="C16" s="63"/>
      <c r="D16" s="63"/>
      <c r="E16" s="65">
        <f t="shared" si="0"/>
        <v>0</v>
      </c>
      <c r="F16" s="65"/>
      <c r="G16" s="65"/>
    </row>
    <row r="17" spans="1:7" s="52" customFormat="1" ht="28.5" customHeight="1">
      <c r="A17" s="63"/>
      <c r="B17" s="63"/>
      <c r="C17" s="63"/>
      <c r="D17" s="63"/>
      <c r="E17" s="65">
        <f t="shared" si="0"/>
        <v>0</v>
      </c>
      <c r="F17" s="65"/>
      <c r="G17" s="65"/>
    </row>
    <row r="18" spans="1:7" s="52" customFormat="1" ht="28.5" customHeight="1">
      <c r="A18" s="63"/>
      <c r="B18" s="63"/>
      <c r="C18" s="63"/>
      <c r="D18" s="63"/>
      <c r="E18" s="65">
        <f t="shared" si="0"/>
        <v>0</v>
      </c>
      <c r="F18" s="65"/>
      <c r="G18" s="65"/>
    </row>
    <row r="19" spans="1:7" s="52" customFormat="1" ht="28.5" customHeight="1">
      <c r="A19" s="63"/>
      <c r="B19" s="63"/>
      <c r="C19" s="63"/>
      <c r="D19" s="63"/>
      <c r="E19" s="65">
        <f t="shared" si="0"/>
        <v>0</v>
      </c>
      <c r="F19" s="65"/>
      <c r="G19" s="65"/>
    </row>
    <row r="20" spans="1:7" s="52" customFormat="1" ht="28.5" customHeight="1">
      <c r="A20" s="63"/>
      <c r="B20" s="63"/>
      <c r="C20" s="63"/>
      <c r="D20" s="63"/>
      <c r="E20" s="65">
        <f t="shared" si="0"/>
        <v>0</v>
      </c>
      <c r="F20" s="65"/>
      <c r="G20" s="65"/>
    </row>
  </sheetData>
  <sheetProtection/>
  <mergeCells count="8">
    <mergeCell ref="A1:C1"/>
    <mergeCell ref="A2:G2"/>
    <mergeCell ref="A4:C4"/>
    <mergeCell ref="A6:D6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24"/>
  <sheetViews>
    <sheetView workbookViewId="0" topLeftCell="A1">
      <pane xSplit="1" ySplit="5" topLeftCell="B24" activePane="bottomRight" state="frozen"/>
      <selection pane="bottomRight" activeCell="A29" sqref="A29:IV29"/>
    </sheetView>
  </sheetViews>
  <sheetFormatPr defaultColWidth="9.00390625" defaultRowHeight="14.25"/>
  <cols>
    <col min="1" max="1" width="5.625" style="2" customWidth="1"/>
    <col min="2" max="3" width="30.625" style="0" customWidth="1"/>
    <col min="4" max="7" width="15.625" style="0" customWidth="1"/>
    <col min="8" max="9" width="18.125" style="0" customWidth="1"/>
  </cols>
  <sheetData>
    <row r="1" spans="1:3" s="18" customFormat="1" ht="28.5" customHeight="1">
      <c r="A1" s="20" t="s">
        <v>322</v>
      </c>
      <c r="B1" s="20"/>
      <c r="C1" s="3"/>
    </row>
    <row r="2" spans="1:9" s="18" customFormat="1" ht="28.5" customHeight="1">
      <c r="A2" s="4" t="s">
        <v>323</v>
      </c>
      <c r="B2" s="4"/>
      <c r="C2" s="4"/>
      <c r="D2" s="4"/>
      <c r="E2" s="4"/>
      <c r="F2" s="4"/>
      <c r="G2" s="4"/>
      <c r="H2" s="4"/>
      <c r="I2" s="4"/>
    </row>
    <row r="3" spans="1:9" ht="28.5" customHeight="1">
      <c r="A3" s="35"/>
      <c r="B3" s="36"/>
      <c r="C3" s="36"/>
      <c r="D3" s="36"/>
      <c r="E3" s="36"/>
      <c r="F3" s="36"/>
      <c r="I3" s="51" t="s">
        <v>3</v>
      </c>
    </row>
    <row r="4" spans="1:9" s="1" customFormat="1" ht="28.5" customHeight="1">
      <c r="A4" s="24" t="s">
        <v>324</v>
      </c>
      <c r="B4" s="24" t="s">
        <v>307</v>
      </c>
      <c r="C4" s="37" t="s">
        <v>325</v>
      </c>
      <c r="D4" s="24" t="s">
        <v>326</v>
      </c>
      <c r="E4" s="24"/>
      <c r="F4" s="24"/>
      <c r="G4" s="24"/>
      <c r="H4" s="24" t="s">
        <v>327</v>
      </c>
      <c r="I4" s="24" t="s">
        <v>328</v>
      </c>
    </row>
    <row r="5" spans="1:9" s="1" customFormat="1" ht="28.5" customHeight="1">
      <c r="A5" s="24"/>
      <c r="B5" s="24"/>
      <c r="C5" s="38"/>
      <c r="D5" s="24" t="s">
        <v>329</v>
      </c>
      <c r="E5" s="24" t="s">
        <v>77</v>
      </c>
      <c r="F5" s="24" t="s">
        <v>78</v>
      </c>
      <c r="G5" s="24" t="s">
        <v>330</v>
      </c>
      <c r="H5" s="24"/>
      <c r="I5" s="24"/>
    </row>
    <row r="6" spans="1:9" s="1" customFormat="1" ht="28.5" customHeight="1">
      <c r="A6" s="39" t="s">
        <v>212</v>
      </c>
      <c r="B6" s="40"/>
      <c r="C6" s="40"/>
      <c r="D6" s="41">
        <f>SUM(D7:D23)</f>
        <v>0</v>
      </c>
      <c r="E6" s="41">
        <f>SUM(E7:E23)</f>
        <v>0</v>
      </c>
      <c r="F6" s="41">
        <f>SUM(F7:F23)</f>
        <v>0</v>
      </c>
      <c r="G6" s="41">
        <f>SUM(G7:G23)</f>
        <v>0</v>
      </c>
      <c r="H6" s="42"/>
      <c r="I6" s="42"/>
    </row>
    <row r="7" spans="1:9" ht="28.5" customHeight="1">
      <c r="A7" s="11">
        <v>1</v>
      </c>
      <c r="B7" s="11"/>
      <c r="C7" s="43" t="s">
        <v>331</v>
      </c>
      <c r="D7" s="44">
        <f>SUM(E7:G7)</f>
        <v>0</v>
      </c>
      <c r="E7" s="45"/>
      <c r="F7" s="46"/>
      <c r="G7" s="46"/>
      <c r="H7" s="47"/>
      <c r="I7" s="47"/>
    </row>
    <row r="8" spans="1:9" ht="28.5" customHeight="1">
      <c r="A8" s="11">
        <v>2</v>
      </c>
      <c r="B8" s="11"/>
      <c r="C8" s="11"/>
      <c r="D8" s="44">
        <f aca="true" t="shared" si="0" ref="D8:D23">SUM(E8:G8)</f>
        <v>0</v>
      </c>
      <c r="E8" s="45"/>
      <c r="F8" s="46"/>
      <c r="G8" s="46"/>
      <c r="H8" s="47"/>
      <c r="I8" s="47"/>
    </row>
    <row r="9" spans="1:9" ht="28.5" customHeight="1">
      <c r="A9" s="11">
        <v>3</v>
      </c>
      <c r="B9" s="11"/>
      <c r="C9" s="11"/>
      <c r="D9" s="44">
        <f t="shared" si="0"/>
        <v>0</v>
      </c>
      <c r="E9" s="45"/>
      <c r="F9" s="46"/>
      <c r="G9" s="46"/>
      <c r="H9" s="47"/>
      <c r="I9" s="47"/>
    </row>
    <row r="10" spans="1:9" ht="28.5" customHeight="1">
      <c r="A10" s="11" t="s">
        <v>332</v>
      </c>
      <c r="B10" s="11"/>
      <c r="C10" s="11"/>
      <c r="D10" s="44">
        <f t="shared" si="0"/>
        <v>0</v>
      </c>
      <c r="E10" s="45"/>
      <c r="F10" s="46"/>
      <c r="G10" s="46"/>
      <c r="H10" s="47"/>
      <c r="I10" s="47"/>
    </row>
    <row r="11" spans="1:9" ht="28.5" customHeight="1">
      <c r="A11" s="42"/>
      <c r="B11" s="42"/>
      <c r="C11" s="42"/>
      <c r="D11" s="44">
        <f t="shared" si="0"/>
        <v>0</v>
      </c>
      <c r="E11" s="46"/>
      <c r="F11" s="46"/>
      <c r="G11" s="46"/>
      <c r="H11" s="47"/>
      <c r="I11" s="47"/>
    </row>
    <row r="12" spans="1:9" ht="28.5" customHeight="1">
      <c r="A12" s="47"/>
      <c r="B12" s="47"/>
      <c r="C12" s="47"/>
      <c r="D12" s="44">
        <f t="shared" si="0"/>
        <v>0</v>
      </c>
      <c r="E12" s="48"/>
      <c r="F12" s="48"/>
      <c r="G12" s="48"/>
      <c r="H12" s="47"/>
      <c r="I12" s="47"/>
    </row>
    <row r="13" spans="1:9" ht="28.5" customHeight="1">
      <c r="A13" s="49"/>
      <c r="B13" s="47"/>
      <c r="C13" s="47"/>
      <c r="D13" s="44">
        <f t="shared" si="0"/>
        <v>0</v>
      </c>
      <c r="E13" s="48"/>
      <c r="F13" s="48"/>
      <c r="G13" s="48"/>
      <c r="H13" s="47"/>
      <c r="I13" s="47"/>
    </row>
    <row r="14" spans="1:9" ht="28.5" customHeight="1">
      <c r="A14" s="49"/>
      <c r="B14" s="47"/>
      <c r="C14" s="47"/>
      <c r="D14" s="44">
        <f t="shared" si="0"/>
        <v>0</v>
      </c>
      <c r="E14" s="48"/>
      <c r="F14" s="48"/>
      <c r="G14" s="48"/>
      <c r="H14" s="47"/>
      <c r="I14" s="47"/>
    </row>
    <row r="15" spans="1:9" ht="28.5" customHeight="1">
      <c r="A15" s="49"/>
      <c r="B15" s="47"/>
      <c r="C15" s="47"/>
      <c r="D15" s="44">
        <f t="shared" si="0"/>
        <v>0</v>
      </c>
      <c r="E15" s="48"/>
      <c r="F15" s="48"/>
      <c r="G15" s="48"/>
      <c r="H15" s="47"/>
      <c r="I15" s="47"/>
    </row>
    <row r="16" spans="1:9" ht="28.5" customHeight="1">
      <c r="A16" s="49"/>
      <c r="B16" s="47"/>
      <c r="C16" s="47"/>
      <c r="D16" s="44">
        <f t="shared" si="0"/>
        <v>0</v>
      </c>
      <c r="E16" s="48"/>
      <c r="F16" s="48"/>
      <c r="G16" s="48"/>
      <c r="H16" s="47"/>
      <c r="I16" s="47"/>
    </row>
    <row r="17" spans="1:9" ht="28.5" customHeight="1">
      <c r="A17" s="49"/>
      <c r="B17" s="47"/>
      <c r="C17" s="47"/>
      <c r="D17" s="44">
        <f t="shared" si="0"/>
        <v>0</v>
      </c>
      <c r="E17" s="48"/>
      <c r="F17" s="48"/>
      <c r="G17" s="48"/>
      <c r="H17" s="47"/>
      <c r="I17" s="47"/>
    </row>
    <row r="18" spans="1:9" ht="28.5" customHeight="1">
      <c r="A18" s="49"/>
      <c r="B18" s="47"/>
      <c r="C18" s="47"/>
      <c r="D18" s="44">
        <f t="shared" si="0"/>
        <v>0</v>
      </c>
      <c r="E18" s="48"/>
      <c r="F18" s="48"/>
      <c r="G18" s="48"/>
      <c r="H18" s="47"/>
      <c r="I18" s="47"/>
    </row>
    <row r="19" spans="1:9" ht="28.5" customHeight="1">
      <c r="A19" s="49"/>
      <c r="B19" s="47"/>
      <c r="C19" s="47"/>
      <c r="D19" s="44">
        <f t="shared" si="0"/>
        <v>0</v>
      </c>
      <c r="E19" s="48"/>
      <c r="F19" s="48"/>
      <c r="G19" s="48"/>
      <c r="H19" s="47"/>
      <c r="I19" s="47"/>
    </row>
    <row r="20" spans="1:9" ht="28.5" customHeight="1">
      <c r="A20" s="49"/>
      <c r="B20" s="47"/>
      <c r="C20" s="47"/>
      <c r="D20" s="44">
        <f t="shared" si="0"/>
        <v>0</v>
      </c>
      <c r="E20" s="48"/>
      <c r="F20" s="48"/>
      <c r="G20" s="48"/>
      <c r="H20" s="47"/>
      <c r="I20" s="47"/>
    </row>
    <row r="21" spans="1:9" ht="28.5" customHeight="1">
      <c r="A21" s="49"/>
      <c r="B21" s="47"/>
      <c r="C21" s="47"/>
      <c r="D21" s="44">
        <f t="shared" si="0"/>
        <v>0</v>
      </c>
      <c r="E21" s="48"/>
      <c r="F21" s="48"/>
      <c r="G21" s="48"/>
      <c r="H21" s="47"/>
      <c r="I21" s="47"/>
    </row>
    <row r="22" spans="1:9" ht="28.5" customHeight="1">
      <c r="A22" s="49"/>
      <c r="B22" s="47"/>
      <c r="C22" s="47"/>
      <c r="D22" s="44">
        <f t="shared" si="0"/>
        <v>0</v>
      </c>
      <c r="E22" s="48"/>
      <c r="F22" s="48"/>
      <c r="G22" s="48"/>
      <c r="H22" s="47"/>
      <c r="I22" s="47"/>
    </row>
    <row r="23" spans="1:9" ht="28.5" customHeight="1">
      <c r="A23" s="49"/>
      <c r="B23" s="47"/>
      <c r="C23" s="47"/>
      <c r="D23" s="44">
        <f t="shared" si="0"/>
        <v>0</v>
      </c>
      <c r="E23" s="48"/>
      <c r="F23" s="48"/>
      <c r="G23" s="48"/>
      <c r="H23" s="47"/>
      <c r="I23" s="47"/>
    </row>
    <row r="24" spans="1:9" ht="28.5" customHeight="1">
      <c r="A24" s="50" t="s">
        <v>333</v>
      </c>
      <c r="B24" s="50"/>
      <c r="C24" s="50"/>
      <c r="D24" s="50"/>
      <c r="E24" s="50"/>
      <c r="F24" s="50"/>
      <c r="G24" s="50"/>
      <c r="H24" s="50"/>
      <c r="I24" s="50"/>
    </row>
  </sheetData>
  <sheetProtection/>
  <mergeCells count="9">
    <mergeCell ref="A2:I2"/>
    <mergeCell ref="D4:G4"/>
    <mergeCell ref="A6:C6"/>
    <mergeCell ref="A24:I24"/>
    <mergeCell ref="A4:A5"/>
    <mergeCell ref="B4:B5"/>
    <mergeCell ref="C4:C5"/>
    <mergeCell ref="H4:H5"/>
    <mergeCell ref="I4:I5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2"/>
  <sheetViews>
    <sheetView workbookViewId="0" topLeftCell="A1">
      <selection activeCell="B22" sqref="B22"/>
    </sheetView>
  </sheetViews>
  <sheetFormatPr defaultColWidth="9.00390625" defaultRowHeight="14.25"/>
  <cols>
    <col min="1" max="1" width="5.625" style="19" customWidth="1"/>
    <col min="2" max="2" width="28.375" style="0" customWidth="1"/>
    <col min="3" max="3" width="11.625" style="0" customWidth="1"/>
    <col min="4" max="4" width="23.125" style="0" customWidth="1"/>
    <col min="5" max="6" width="11.625" style="0" customWidth="1"/>
    <col min="7" max="7" width="23.25390625" style="0" customWidth="1"/>
    <col min="8" max="9" width="17.375" style="0" customWidth="1"/>
    <col min="10" max="11" width="16.375" style="0" customWidth="1"/>
  </cols>
  <sheetData>
    <row r="1" spans="1:3" s="18" customFormat="1" ht="28.5" customHeight="1">
      <c r="A1" s="20" t="s">
        <v>334</v>
      </c>
      <c r="B1" s="3"/>
      <c r="C1" s="3"/>
    </row>
    <row r="2" spans="1:8" s="18" customFormat="1" ht="28.5" customHeight="1">
      <c r="A2" s="21"/>
      <c r="B2" s="4" t="s">
        <v>335</v>
      </c>
      <c r="C2" s="4"/>
      <c r="D2" s="4"/>
      <c r="E2" s="4"/>
      <c r="F2" s="4"/>
      <c r="G2" s="4"/>
      <c r="H2" s="22"/>
    </row>
    <row r="3" spans="2:11" ht="28.5" customHeight="1">
      <c r="B3" s="2"/>
      <c r="K3" s="34" t="s">
        <v>3</v>
      </c>
    </row>
    <row r="4" spans="1:11" ht="28.5" customHeight="1">
      <c r="A4" s="23" t="s">
        <v>324</v>
      </c>
      <c r="B4" s="24" t="s">
        <v>307</v>
      </c>
      <c r="C4" s="24" t="s">
        <v>336</v>
      </c>
      <c r="D4" s="24" t="s">
        <v>337</v>
      </c>
      <c r="E4" s="24" t="s">
        <v>338</v>
      </c>
      <c r="F4" s="24" t="s">
        <v>339</v>
      </c>
      <c r="G4" s="24" t="s">
        <v>340</v>
      </c>
      <c r="H4" s="24" t="s">
        <v>326</v>
      </c>
      <c r="I4" s="24"/>
      <c r="J4" s="24"/>
      <c r="K4" s="24"/>
    </row>
    <row r="5" spans="1:11" s="1" customFormat="1" ht="28.5" customHeight="1">
      <c r="A5" s="23"/>
      <c r="B5" s="24"/>
      <c r="C5" s="24" t="s">
        <v>336</v>
      </c>
      <c r="D5" s="24" t="s">
        <v>337</v>
      </c>
      <c r="E5" s="24" t="s">
        <v>338</v>
      </c>
      <c r="F5" s="24" t="s">
        <v>339</v>
      </c>
      <c r="G5" s="24" t="s">
        <v>340</v>
      </c>
      <c r="H5" s="24" t="s">
        <v>341</v>
      </c>
      <c r="I5" s="24" t="s">
        <v>77</v>
      </c>
      <c r="J5" s="24" t="s">
        <v>78</v>
      </c>
      <c r="K5" s="24" t="s">
        <v>79</v>
      </c>
    </row>
    <row r="6" spans="1:11" s="1" customFormat="1" ht="28.5" customHeight="1">
      <c r="A6" s="25" t="s">
        <v>311</v>
      </c>
      <c r="B6" s="25"/>
      <c r="C6" s="25"/>
      <c r="D6" s="25"/>
      <c r="E6" s="25"/>
      <c r="F6" s="25"/>
      <c r="G6" s="25"/>
      <c r="H6" s="26">
        <f>SUM(H7:H12)</f>
        <v>1132600</v>
      </c>
      <c r="I6" s="26">
        <f>SUM(I7:I12)</f>
        <v>1132600</v>
      </c>
      <c r="J6" s="26">
        <f>SUM(J7:J12)</f>
        <v>0</v>
      </c>
      <c r="K6" s="26">
        <f>SUM(K7:K12)</f>
        <v>0</v>
      </c>
    </row>
    <row r="7" spans="1:11" ht="28.5" customHeight="1">
      <c r="A7" s="11">
        <v>1</v>
      </c>
      <c r="B7" s="27" t="s">
        <v>342</v>
      </c>
      <c r="C7" s="28"/>
      <c r="D7" s="29" t="s">
        <v>343</v>
      </c>
      <c r="E7" s="30" t="s">
        <v>344</v>
      </c>
      <c r="F7" s="30" t="s">
        <v>345</v>
      </c>
      <c r="G7" s="31" t="s">
        <v>346</v>
      </c>
      <c r="H7" s="26">
        <f aca="true" t="shared" si="0" ref="H7:H12">SUM(I7:K7)</f>
        <v>932600</v>
      </c>
      <c r="I7" s="26">
        <v>932600</v>
      </c>
      <c r="J7" s="26"/>
      <c r="K7" s="26"/>
    </row>
    <row r="8" spans="1:11" ht="28.5" customHeight="1">
      <c r="A8" s="11">
        <v>2</v>
      </c>
      <c r="B8" s="27" t="s">
        <v>347</v>
      </c>
      <c r="C8" s="28"/>
      <c r="D8" s="29" t="s">
        <v>343</v>
      </c>
      <c r="E8" s="30" t="s">
        <v>344</v>
      </c>
      <c r="F8" s="30" t="s">
        <v>348</v>
      </c>
      <c r="G8" s="31" t="s">
        <v>349</v>
      </c>
      <c r="H8" s="26">
        <f t="shared" si="0"/>
        <v>200000</v>
      </c>
      <c r="I8" s="26">
        <v>200000</v>
      </c>
      <c r="J8" s="26"/>
      <c r="K8" s="26"/>
    </row>
    <row r="9" spans="1:11" ht="28.5" customHeight="1">
      <c r="A9" s="11">
        <v>3</v>
      </c>
      <c r="B9" s="17"/>
      <c r="C9" s="11"/>
      <c r="D9" s="32"/>
      <c r="E9" s="33"/>
      <c r="F9" s="33"/>
      <c r="G9" s="31"/>
      <c r="H9" s="26">
        <f t="shared" si="0"/>
        <v>0</v>
      </c>
      <c r="I9" s="26"/>
      <c r="J9" s="26"/>
      <c r="K9" s="26"/>
    </row>
    <row r="10" spans="1:11" ht="28.5" customHeight="1">
      <c r="A10" s="11"/>
      <c r="B10" s="11"/>
      <c r="C10" s="11"/>
      <c r="D10" s="32"/>
      <c r="E10" s="33"/>
      <c r="F10" s="33"/>
      <c r="G10" s="31"/>
      <c r="H10" s="26">
        <f t="shared" si="0"/>
        <v>0</v>
      </c>
      <c r="I10" s="26"/>
      <c r="J10" s="26"/>
      <c r="K10" s="26"/>
    </row>
    <row r="11" spans="1:11" ht="28.5" customHeight="1">
      <c r="A11" s="11"/>
      <c r="B11" s="11"/>
      <c r="C11" s="11"/>
      <c r="D11" s="32"/>
      <c r="E11" s="33"/>
      <c r="F11" s="33"/>
      <c r="G11" s="31"/>
      <c r="H11" s="26">
        <f t="shared" si="0"/>
        <v>0</v>
      </c>
      <c r="I11" s="26"/>
      <c r="J11" s="26"/>
      <c r="K11" s="26"/>
    </row>
    <row r="12" spans="1:11" ht="28.5" customHeight="1">
      <c r="A12" s="11"/>
      <c r="B12" s="11"/>
      <c r="C12" s="11"/>
      <c r="D12" s="32"/>
      <c r="E12" s="33"/>
      <c r="F12" s="33"/>
      <c r="G12" s="31"/>
      <c r="H12" s="26">
        <f t="shared" si="0"/>
        <v>0</v>
      </c>
      <c r="I12" s="26"/>
      <c r="J12" s="26"/>
      <c r="K12" s="26"/>
    </row>
  </sheetData>
  <sheetProtection/>
  <mergeCells count="10">
    <mergeCell ref="B2:G2"/>
    <mergeCell ref="H4:K4"/>
    <mergeCell ref="A6:G6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C109"/>
  <sheetViews>
    <sheetView workbookViewId="0" topLeftCell="A1">
      <pane xSplit="2" ySplit="4" topLeftCell="C38" activePane="bottomRight" state="frozen"/>
      <selection pane="bottomRight" activeCell="M40" sqref="M40"/>
    </sheetView>
  </sheetViews>
  <sheetFormatPr defaultColWidth="9.00390625" defaultRowHeight="14.25"/>
  <cols>
    <col min="1" max="1" width="8.625" style="2" customWidth="1"/>
    <col min="2" max="2" width="54.50390625" style="0" customWidth="1"/>
    <col min="3" max="3" width="24.25390625" style="0" customWidth="1"/>
  </cols>
  <sheetData>
    <row r="1" spans="1:2" ht="28.5" customHeight="1">
      <c r="A1" s="3" t="s">
        <v>350</v>
      </c>
      <c r="B1" s="3"/>
    </row>
    <row r="2" spans="1:3" ht="28.5" customHeight="1">
      <c r="A2" s="4" t="s">
        <v>351</v>
      </c>
      <c r="B2" s="4"/>
      <c r="C2" s="4"/>
    </row>
    <row r="3" spans="1:3" ht="28.5" customHeight="1">
      <c r="A3" s="5"/>
      <c r="B3" s="5"/>
      <c r="C3" s="6" t="s">
        <v>3</v>
      </c>
    </row>
    <row r="4" spans="1:3" s="1" customFormat="1" ht="28.5" customHeight="1">
      <c r="A4" s="7" t="s">
        <v>324</v>
      </c>
      <c r="B4" s="7" t="s">
        <v>307</v>
      </c>
      <c r="C4" s="7" t="s">
        <v>352</v>
      </c>
    </row>
    <row r="5" spans="1:3" s="1" customFormat="1" ht="28.5" customHeight="1">
      <c r="A5" s="8" t="s">
        <v>212</v>
      </c>
      <c r="B5" s="9"/>
      <c r="C5" s="10">
        <f>SUM(C6:C67)</f>
        <v>52854442.51</v>
      </c>
    </row>
    <row r="6" spans="1:3" ht="28.5" customHeight="1">
      <c r="A6" s="11">
        <v>1</v>
      </c>
      <c r="B6" s="12" t="s">
        <v>353</v>
      </c>
      <c r="C6" s="13">
        <v>303200</v>
      </c>
    </row>
    <row r="7" spans="1:3" ht="28.5" customHeight="1">
      <c r="A7" s="11">
        <v>2</v>
      </c>
      <c r="B7" s="12" t="s">
        <v>354</v>
      </c>
      <c r="C7" s="13">
        <v>505885.92</v>
      </c>
    </row>
    <row r="8" spans="1:3" ht="28.5" customHeight="1">
      <c r="A8" s="11">
        <v>3</v>
      </c>
      <c r="B8" s="12" t="s">
        <v>355</v>
      </c>
      <c r="C8" s="13">
        <v>1800000</v>
      </c>
    </row>
    <row r="9" spans="1:3" ht="28.5" customHeight="1">
      <c r="A9" s="11">
        <v>4</v>
      </c>
      <c r="B9" s="12" t="s">
        <v>356</v>
      </c>
      <c r="C9" s="13">
        <v>2600000</v>
      </c>
    </row>
    <row r="10" spans="1:3" ht="28.5" customHeight="1">
      <c r="A10" s="11">
        <v>5</v>
      </c>
      <c r="B10" s="12" t="s">
        <v>357</v>
      </c>
      <c r="C10" s="13">
        <v>240000</v>
      </c>
    </row>
    <row r="11" spans="1:3" ht="28.5" customHeight="1">
      <c r="A11" s="11">
        <v>6</v>
      </c>
      <c r="B11" s="12" t="s">
        <v>358</v>
      </c>
      <c r="C11" s="13">
        <v>1760000</v>
      </c>
    </row>
    <row r="12" spans="1:3" ht="28.5" customHeight="1">
      <c r="A12" s="11">
        <v>7</v>
      </c>
      <c r="B12" s="12" t="s">
        <v>359</v>
      </c>
      <c r="C12" s="13">
        <v>305900</v>
      </c>
    </row>
    <row r="13" spans="1:3" ht="28.5" customHeight="1">
      <c r="A13" s="11">
        <v>8</v>
      </c>
      <c r="B13" s="12" t="s">
        <v>342</v>
      </c>
      <c r="C13" s="13">
        <v>932600</v>
      </c>
    </row>
    <row r="14" spans="1:3" ht="28.5" customHeight="1">
      <c r="A14" s="11">
        <v>9</v>
      </c>
      <c r="B14" s="12" t="s">
        <v>360</v>
      </c>
      <c r="C14" s="13">
        <v>1846504</v>
      </c>
    </row>
    <row r="15" spans="1:3" ht="28.5" customHeight="1">
      <c r="A15" s="11">
        <v>10</v>
      </c>
      <c r="B15" s="12" t="s">
        <v>361</v>
      </c>
      <c r="C15" s="13">
        <v>24000</v>
      </c>
    </row>
    <row r="16" spans="1:3" ht="28.5" customHeight="1">
      <c r="A16" s="11">
        <v>11</v>
      </c>
      <c r="B16" s="12" t="s">
        <v>362</v>
      </c>
      <c r="C16" s="13">
        <v>10000</v>
      </c>
    </row>
    <row r="17" spans="1:3" ht="28.5" customHeight="1">
      <c r="A17" s="11">
        <v>12</v>
      </c>
      <c r="B17" s="12" t="s">
        <v>363</v>
      </c>
      <c r="C17" s="13">
        <v>15000</v>
      </c>
    </row>
    <row r="18" spans="1:3" ht="28.5" customHeight="1">
      <c r="A18" s="11">
        <v>13</v>
      </c>
      <c r="B18" s="12" t="s">
        <v>364</v>
      </c>
      <c r="C18" s="13">
        <v>260700</v>
      </c>
    </row>
    <row r="19" spans="1:3" ht="28.5" customHeight="1">
      <c r="A19" s="11">
        <v>14</v>
      </c>
      <c r="B19" s="12" t="s">
        <v>365</v>
      </c>
      <c r="C19" s="13">
        <v>100000</v>
      </c>
    </row>
    <row r="20" spans="1:3" ht="28.5" customHeight="1">
      <c r="A20" s="11">
        <v>15</v>
      </c>
      <c r="B20" s="12" t="s">
        <v>366</v>
      </c>
      <c r="C20" s="13">
        <v>210000</v>
      </c>
    </row>
    <row r="21" spans="1:3" ht="28.5" customHeight="1">
      <c r="A21" s="11">
        <v>16</v>
      </c>
      <c r="B21" s="12" t="s">
        <v>367</v>
      </c>
      <c r="C21" s="13">
        <v>500000</v>
      </c>
    </row>
    <row r="22" spans="1:3" ht="28.5" customHeight="1">
      <c r="A22" s="11">
        <v>17</v>
      </c>
      <c r="B22" s="12" t="s">
        <v>368</v>
      </c>
      <c r="C22" s="13">
        <v>4664956.73</v>
      </c>
    </row>
    <row r="23" spans="1:3" ht="28.5" customHeight="1">
      <c r="A23" s="11">
        <v>18</v>
      </c>
      <c r="B23" s="12" t="s">
        <v>369</v>
      </c>
      <c r="C23" s="13">
        <v>2303525.44</v>
      </c>
    </row>
    <row r="24" spans="1:3" ht="28.5" customHeight="1">
      <c r="A24" s="11">
        <v>19</v>
      </c>
      <c r="B24" s="12" t="s">
        <v>370</v>
      </c>
      <c r="C24" s="13">
        <v>120640</v>
      </c>
    </row>
    <row r="25" spans="1:3" ht="28.5" customHeight="1">
      <c r="A25" s="11">
        <v>20</v>
      </c>
      <c r="B25" s="12" t="s">
        <v>371</v>
      </c>
      <c r="C25" s="13">
        <v>300000</v>
      </c>
    </row>
    <row r="26" spans="1:3" ht="28.5" customHeight="1">
      <c r="A26" s="11">
        <v>21</v>
      </c>
      <c r="B26" s="12" t="s">
        <v>372</v>
      </c>
      <c r="C26" s="13">
        <v>83000</v>
      </c>
    </row>
    <row r="27" spans="1:3" ht="28.5" customHeight="1">
      <c r="A27" s="11">
        <v>22</v>
      </c>
      <c r="B27" s="12" t="s">
        <v>373</v>
      </c>
      <c r="C27" s="13">
        <v>252000</v>
      </c>
    </row>
    <row r="28" spans="1:3" ht="28.5" customHeight="1">
      <c r="A28" s="11">
        <v>23</v>
      </c>
      <c r="B28" s="12" t="s">
        <v>374</v>
      </c>
      <c r="C28" s="13">
        <v>273600</v>
      </c>
    </row>
    <row r="29" spans="1:3" ht="28.5" customHeight="1">
      <c r="A29" s="11">
        <v>24</v>
      </c>
      <c r="B29" s="12" t="s">
        <v>374</v>
      </c>
      <c r="C29" s="13">
        <v>182400</v>
      </c>
    </row>
    <row r="30" spans="1:3" ht="28.5" customHeight="1">
      <c r="A30" s="11">
        <v>25</v>
      </c>
      <c r="B30" s="12" t="s">
        <v>375</v>
      </c>
      <c r="C30" s="13">
        <v>134562</v>
      </c>
    </row>
    <row r="31" spans="1:3" ht="28.5" customHeight="1">
      <c r="A31" s="11">
        <v>26</v>
      </c>
      <c r="B31" s="12" t="s">
        <v>376</v>
      </c>
      <c r="C31" s="13">
        <v>443550.04</v>
      </c>
    </row>
    <row r="32" spans="1:3" ht="28.5" customHeight="1">
      <c r="A32" s="11">
        <v>27</v>
      </c>
      <c r="B32" s="12" t="s">
        <v>377</v>
      </c>
      <c r="C32" s="13">
        <v>3878735.51</v>
      </c>
    </row>
    <row r="33" spans="1:3" ht="28.5" customHeight="1">
      <c r="A33" s="11">
        <v>28</v>
      </c>
      <c r="B33" s="12" t="s">
        <v>378</v>
      </c>
      <c r="C33" s="13">
        <v>266500</v>
      </c>
    </row>
    <row r="34" spans="1:3" ht="28.5" customHeight="1">
      <c r="A34" s="11">
        <v>29</v>
      </c>
      <c r="B34" s="12" t="s">
        <v>379</v>
      </c>
      <c r="C34" s="13">
        <v>432081</v>
      </c>
    </row>
    <row r="35" spans="1:3" ht="28.5" customHeight="1">
      <c r="A35" s="11">
        <v>30</v>
      </c>
      <c r="B35" s="12" t="s">
        <v>380</v>
      </c>
      <c r="C35" s="13">
        <v>60000</v>
      </c>
    </row>
    <row r="36" spans="1:3" ht="28.5" customHeight="1">
      <c r="A36" s="11">
        <v>31</v>
      </c>
      <c r="B36" s="12" t="s">
        <v>381</v>
      </c>
      <c r="C36" s="13">
        <v>30000</v>
      </c>
    </row>
    <row r="37" spans="1:3" ht="28.5" customHeight="1">
      <c r="A37" s="11">
        <v>32</v>
      </c>
      <c r="B37" s="12" t="s">
        <v>382</v>
      </c>
      <c r="C37" s="13">
        <v>200000</v>
      </c>
    </row>
    <row r="38" spans="1:3" ht="28.5" customHeight="1">
      <c r="A38" s="11">
        <v>33</v>
      </c>
      <c r="B38" s="12" t="s">
        <v>383</v>
      </c>
      <c r="C38" s="13">
        <v>800000</v>
      </c>
    </row>
    <row r="39" spans="1:3" ht="28.5" customHeight="1">
      <c r="A39" s="11">
        <v>34</v>
      </c>
      <c r="B39" s="12" t="s">
        <v>347</v>
      </c>
      <c r="C39" s="13">
        <v>200000</v>
      </c>
    </row>
    <row r="40" spans="1:3" ht="28.5" customHeight="1">
      <c r="A40" s="11">
        <v>35</v>
      </c>
      <c r="B40" s="12" t="s">
        <v>384</v>
      </c>
      <c r="C40" s="13">
        <v>1620000</v>
      </c>
    </row>
    <row r="41" spans="1:3" ht="28.5" customHeight="1">
      <c r="A41" s="11">
        <v>36</v>
      </c>
      <c r="B41" s="12" t="s">
        <v>385</v>
      </c>
      <c r="C41" s="13">
        <v>500000</v>
      </c>
    </row>
    <row r="42" spans="1:3" ht="28.5" customHeight="1">
      <c r="A42" s="11">
        <v>37</v>
      </c>
      <c r="B42" s="12" t="s">
        <v>386</v>
      </c>
      <c r="C42" s="13">
        <v>250000</v>
      </c>
    </row>
    <row r="43" spans="1:3" ht="28.5" customHeight="1">
      <c r="A43" s="11">
        <v>38</v>
      </c>
      <c r="B43" s="12" t="s">
        <v>387</v>
      </c>
      <c r="C43" s="13">
        <v>165419.32</v>
      </c>
    </row>
    <row r="44" spans="1:3" ht="28.5" customHeight="1">
      <c r="A44" s="11">
        <v>39</v>
      </c>
      <c r="B44" s="12" t="s">
        <v>388</v>
      </c>
      <c r="C44" s="13">
        <v>282954.1</v>
      </c>
    </row>
    <row r="45" spans="1:3" ht="28.5" customHeight="1">
      <c r="A45" s="11">
        <v>40</v>
      </c>
      <c r="B45" s="12" t="s">
        <v>389</v>
      </c>
      <c r="C45" s="13">
        <v>117000</v>
      </c>
    </row>
    <row r="46" spans="1:3" ht="28.5" customHeight="1">
      <c r="A46" s="11">
        <v>41</v>
      </c>
      <c r="B46" s="12" t="s">
        <v>390</v>
      </c>
      <c r="C46" s="13">
        <v>4969960</v>
      </c>
    </row>
    <row r="47" spans="1:3" ht="28.5" customHeight="1">
      <c r="A47" s="11">
        <v>42</v>
      </c>
      <c r="B47" s="12" t="s">
        <v>391</v>
      </c>
      <c r="C47" s="13">
        <v>6070470</v>
      </c>
    </row>
    <row r="48" spans="1:3" ht="28.5" customHeight="1">
      <c r="A48" s="11">
        <v>43</v>
      </c>
      <c r="B48" s="12" t="s">
        <v>392</v>
      </c>
      <c r="C48" s="13">
        <v>2262000</v>
      </c>
    </row>
    <row r="49" spans="1:3" ht="28.5" customHeight="1">
      <c r="A49" s="11">
        <v>44</v>
      </c>
      <c r="B49" s="12" t="s">
        <v>393</v>
      </c>
      <c r="C49" s="13">
        <v>143000</v>
      </c>
    </row>
    <row r="50" spans="1:3" ht="28.5" customHeight="1">
      <c r="A50" s="11">
        <v>45</v>
      </c>
      <c r="B50" s="12" t="s">
        <v>394</v>
      </c>
      <c r="C50" s="13">
        <v>279627.72</v>
      </c>
    </row>
    <row r="51" spans="1:3" ht="28.5" customHeight="1">
      <c r="A51" s="11">
        <v>46</v>
      </c>
      <c r="B51" s="12" t="s">
        <v>395</v>
      </c>
      <c r="C51" s="13">
        <v>117260</v>
      </c>
    </row>
    <row r="52" spans="1:3" ht="28.5" customHeight="1">
      <c r="A52" s="11">
        <v>47</v>
      </c>
      <c r="B52" s="12" t="s">
        <v>396</v>
      </c>
      <c r="C52" s="13">
        <v>20000</v>
      </c>
    </row>
    <row r="53" spans="1:3" ht="28.5" customHeight="1">
      <c r="A53" s="11">
        <v>48</v>
      </c>
      <c r="B53" s="12" t="s">
        <v>397</v>
      </c>
      <c r="C53" s="13">
        <v>150000</v>
      </c>
    </row>
    <row r="54" spans="1:3" ht="28.5" customHeight="1">
      <c r="A54" s="11">
        <v>49</v>
      </c>
      <c r="B54" s="12" t="s">
        <v>398</v>
      </c>
      <c r="C54" s="13">
        <v>915740</v>
      </c>
    </row>
    <row r="55" spans="1:3" ht="28.5" customHeight="1">
      <c r="A55" s="11">
        <v>50</v>
      </c>
      <c r="B55" s="12" t="s">
        <v>399</v>
      </c>
      <c r="C55" s="13">
        <v>169260</v>
      </c>
    </row>
    <row r="56" spans="1:3" ht="28.5" customHeight="1">
      <c r="A56" s="11">
        <v>51</v>
      </c>
      <c r="B56" s="12" t="s">
        <v>400</v>
      </c>
      <c r="C56" s="13">
        <v>160000</v>
      </c>
    </row>
    <row r="57" spans="1:3" ht="28.5" customHeight="1">
      <c r="A57" s="11">
        <v>52</v>
      </c>
      <c r="B57" s="12" t="s">
        <v>401</v>
      </c>
      <c r="C57" s="13">
        <v>170000</v>
      </c>
    </row>
    <row r="58" spans="1:3" ht="28.5" customHeight="1">
      <c r="A58" s="11">
        <v>53</v>
      </c>
      <c r="B58" s="12" t="s">
        <v>402</v>
      </c>
      <c r="C58" s="13">
        <v>44100</v>
      </c>
    </row>
    <row r="59" spans="1:3" ht="28.5" customHeight="1">
      <c r="A59" s="11">
        <v>54</v>
      </c>
      <c r="B59" s="12" t="s">
        <v>403</v>
      </c>
      <c r="C59" s="13">
        <v>44100</v>
      </c>
    </row>
    <row r="60" spans="1:3" ht="28.5" customHeight="1">
      <c r="A60" s="11">
        <v>55</v>
      </c>
      <c r="B60" s="12" t="s">
        <v>404</v>
      </c>
      <c r="C60" s="13">
        <v>81600</v>
      </c>
    </row>
    <row r="61" spans="1:3" ht="28.5" customHeight="1">
      <c r="A61" s="11">
        <v>56</v>
      </c>
      <c r="B61" s="12" t="s">
        <v>405</v>
      </c>
      <c r="C61" s="13">
        <v>3764490.73</v>
      </c>
    </row>
    <row r="62" spans="1:3" ht="28.5" customHeight="1">
      <c r="A62" s="11">
        <v>57</v>
      </c>
      <c r="B62" s="12" t="s">
        <v>406</v>
      </c>
      <c r="C62" s="13">
        <v>50400</v>
      </c>
    </row>
    <row r="63" spans="1:3" ht="28.5" customHeight="1">
      <c r="A63" s="11">
        <v>58</v>
      </c>
      <c r="B63" s="12" t="s">
        <v>407</v>
      </c>
      <c r="C63" s="13">
        <v>6120</v>
      </c>
    </row>
    <row r="64" spans="1:3" ht="28.5" customHeight="1">
      <c r="A64" s="11">
        <v>59</v>
      </c>
      <c r="B64" s="12" t="s">
        <v>408</v>
      </c>
      <c r="C64" s="13">
        <v>140000</v>
      </c>
    </row>
    <row r="65" spans="1:3" ht="28.5" customHeight="1">
      <c r="A65" s="11">
        <v>60</v>
      </c>
      <c r="B65" s="12" t="s">
        <v>409</v>
      </c>
      <c r="C65" s="13">
        <v>61600</v>
      </c>
    </row>
    <row r="66" spans="1:3" ht="28.5" customHeight="1">
      <c r="A66" s="11">
        <v>61</v>
      </c>
      <c r="B66" s="12" t="s">
        <v>410</v>
      </c>
      <c r="C66" s="13">
        <v>3300000</v>
      </c>
    </row>
    <row r="67" spans="1:3" ht="28.5" customHeight="1">
      <c r="A67" s="11">
        <v>62</v>
      </c>
      <c r="B67" s="12" t="s">
        <v>411</v>
      </c>
      <c r="C67" s="13">
        <v>960000</v>
      </c>
    </row>
    <row r="68" spans="1:3" ht="14.25">
      <c r="A68" s="14"/>
      <c r="B68" s="15"/>
      <c r="C68" s="15"/>
    </row>
    <row r="69" spans="1:3" ht="14.25">
      <c r="A69" s="14"/>
      <c r="B69" s="15"/>
      <c r="C69" s="15"/>
    </row>
    <row r="70" spans="1:3" ht="14.25">
      <c r="A70" s="14"/>
      <c r="B70" s="15"/>
      <c r="C70" s="15"/>
    </row>
    <row r="71" spans="1:3" ht="14.25">
      <c r="A71" s="14"/>
      <c r="B71" s="15"/>
      <c r="C71" s="15"/>
    </row>
    <row r="72" spans="1:3" ht="14.25">
      <c r="A72" s="14"/>
      <c r="B72" s="15"/>
      <c r="C72" s="15"/>
    </row>
    <row r="73" spans="1:3" ht="14.25">
      <c r="A73" s="14"/>
      <c r="B73" s="15"/>
      <c r="C73" s="15"/>
    </row>
    <row r="74" spans="1:3" ht="14.25">
      <c r="A74" s="14"/>
      <c r="B74" s="15"/>
      <c r="C74" s="15"/>
    </row>
    <row r="75" spans="1:3" ht="14.25">
      <c r="A75" s="14"/>
      <c r="B75" s="15"/>
      <c r="C75" s="15"/>
    </row>
    <row r="76" spans="1:3" ht="14.25">
      <c r="A76" s="14"/>
      <c r="B76" s="15"/>
      <c r="C76" s="15"/>
    </row>
    <row r="77" spans="1:3" ht="14.25">
      <c r="A77" s="14"/>
      <c r="B77" s="15"/>
      <c r="C77" s="15"/>
    </row>
    <row r="78" spans="1:3" ht="14.25">
      <c r="A78" s="14"/>
      <c r="B78" s="15"/>
      <c r="C78" s="15"/>
    </row>
    <row r="79" spans="1:3" ht="14.25">
      <c r="A79" s="14"/>
      <c r="B79" s="15"/>
      <c r="C79" s="15"/>
    </row>
    <row r="80" spans="1:3" ht="14.25">
      <c r="A80" s="14"/>
      <c r="B80" s="15"/>
      <c r="C80" s="15"/>
    </row>
    <row r="81" spans="1:3" ht="14.25">
      <c r="A81" s="14"/>
      <c r="B81" s="15"/>
      <c r="C81" s="15"/>
    </row>
    <row r="82" spans="1:3" ht="14.25">
      <c r="A82" s="14"/>
      <c r="B82" s="15"/>
      <c r="C82" s="15"/>
    </row>
    <row r="83" spans="1:3" ht="14.25">
      <c r="A83" s="14"/>
      <c r="B83" s="15"/>
      <c r="C83" s="15"/>
    </row>
    <row r="84" spans="1:3" ht="14.25">
      <c r="A84" s="14"/>
      <c r="B84" s="15"/>
      <c r="C84" s="15"/>
    </row>
    <row r="85" spans="1:3" ht="14.25">
      <c r="A85" s="14"/>
      <c r="B85" s="15"/>
      <c r="C85" s="15"/>
    </row>
    <row r="86" spans="1:3" ht="14.25">
      <c r="A86" s="14"/>
      <c r="B86" s="15"/>
      <c r="C86" s="15"/>
    </row>
    <row r="87" spans="1:3" ht="14.25">
      <c r="A87" s="14"/>
      <c r="B87" s="15"/>
      <c r="C87" s="15"/>
    </row>
    <row r="88" spans="1:3" ht="14.25">
      <c r="A88" s="14"/>
      <c r="B88" s="15"/>
      <c r="C88" s="15"/>
    </row>
    <row r="89" spans="1:3" ht="14.25">
      <c r="A89" s="14"/>
      <c r="B89" s="15"/>
      <c r="C89" s="15"/>
    </row>
    <row r="90" spans="1:3" ht="14.25">
      <c r="A90" s="14"/>
      <c r="B90" s="15"/>
      <c r="C90" s="15"/>
    </row>
    <row r="91" spans="1:3" ht="14.25">
      <c r="A91" s="14"/>
      <c r="B91" s="15"/>
      <c r="C91" s="15"/>
    </row>
    <row r="92" spans="1:3" ht="14.25">
      <c r="A92" s="14"/>
      <c r="B92" s="15"/>
      <c r="C92" s="15"/>
    </row>
    <row r="93" spans="1:3" ht="14.25">
      <c r="A93" s="14"/>
      <c r="B93" s="15"/>
      <c r="C93" s="15"/>
    </row>
    <row r="94" spans="1:3" ht="14.25">
      <c r="A94" s="14"/>
      <c r="B94" s="15"/>
      <c r="C94" s="15"/>
    </row>
    <row r="95" spans="1:3" ht="14.25">
      <c r="A95" s="14"/>
      <c r="B95" s="15"/>
      <c r="C95" s="15"/>
    </row>
    <row r="96" spans="1:3" ht="14.25">
      <c r="A96" s="14"/>
      <c r="B96" s="15"/>
      <c r="C96" s="15"/>
    </row>
    <row r="97" spans="1:3" ht="14.25">
      <c r="A97" s="14"/>
      <c r="B97" s="15"/>
      <c r="C97" s="15"/>
    </row>
    <row r="98" spans="1:3" ht="14.25">
      <c r="A98" s="14"/>
      <c r="B98" s="15"/>
      <c r="C98" s="15"/>
    </row>
    <row r="99" spans="1:3" ht="14.25">
      <c r="A99" s="14"/>
      <c r="B99" s="15"/>
      <c r="C99" s="15"/>
    </row>
    <row r="100" spans="1:3" ht="14.25">
      <c r="A100" s="14"/>
      <c r="B100" s="15"/>
      <c r="C100" s="15"/>
    </row>
    <row r="101" spans="1:3" ht="14.25">
      <c r="A101" s="14"/>
      <c r="B101" s="15"/>
      <c r="C101" s="15"/>
    </row>
    <row r="102" spans="1:3" ht="14.25">
      <c r="A102" s="14"/>
      <c r="B102" s="15"/>
      <c r="C102" s="15"/>
    </row>
    <row r="103" spans="1:3" ht="14.25">
      <c r="A103" s="14"/>
      <c r="B103" s="15"/>
      <c r="C103" s="15"/>
    </row>
    <row r="104" spans="1:3" ht="14.25">
      <c r="A104" s="16"/>
      <c r="B104" s="17"/>
      <c r="C104" s="17"/>
    </row>
    <row r="105" spans="1:3" ht="14.25">
      <c r="A105" s="16"/>
      <c r="B105" s="17"/>
      <c r="C105" s="17"/>
    </row>
    <row r="106" spans="1:3" ht="14.25">
      <c r="A106" s="16"/>
      <c r="B106" s="17"/>
      <c r="C106" s="17"/>
    </row>
    <row r="107" spans="1:3" ht="14.25">
      <c r="A107" s="16"/>
      <c r="B107" s="17"/>
      <c r="C107" s="17"/>
    </row>
    <row r="108" spans="1:3" ht="14.25">
      <c r="A108" s="16"/>
      <c r="B108" s="17"/>
      <c r="C108" s="17"/>
    </row>
    <row r="109" spans="1:3" ht="14.25">
      <c r="A109" s="16"/>
      <c r="B109" s="17"/>
      <c r="C109" s="17"/>
    </row>
  </sheetData>
  <sheetProtection/>
  <mergeCells count="3">
    <mergeCell ref="A1:B1"/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 topLeftCell="A1">
      <pane xSplit="1" ySplit="4" topLeftCell="B5" activePane="bottomRight" state="frozen"/>
      <selection pane="bottomRight" activeCell="B7" sqref="B7"/>
    </sheetView>
  </sheetViews>
  <sheetFormatPr defaultColWidth="9.00390625" defaultRowHeight="28.5" customHeight="1"/>
  <cols>
    <col min="1" max="1" width="44.125" style="142" customWidth="1"/>
    <col min="2" max="2" width="39.125" style="142" customWidth="1"/>
    <col min="3" max="3" width="28.875" style="142" customWidth="1"/>
    <col min="4" max="16384" width="9.00390625" style="142" customWidth="1"/>
  </cols>
  <sheetData>
    <row r="1" spans="1:3" ht="28.5" customHeight="1">
      <c r="A1" s="202" t="s">
        <v>18</v>
      </c>
      <c r="B1" s="203"/>
      <c r="C1" s="145"/>
    </row>
    <row r="2" spans="1:3" ht="28.5" customHeight="1">
      <c r="A2" s="146" t="s">
        <v>19</v>
      </c>
      <c r="B2" s="146"/>
      <c r="C2" s="209"/>
    </row>
    <row r="3" spans="1:3" ht="28.5" customHeight="1">
      <c r="A3" s="147"/>
      <c r="B3" s="149" t="s">
        <v>3</v>
      </c>
      <c r="C3" s="145"/>
    </row>
    <row r="4" spans="1:2" ht="28.5" customHeight="1">
      <c r="A4" s="150" t="s">
        <v>7</v>
      </c>
      <c r="B4" s="150" t="s">
        <v>8</v>
      </c>
    </row>
    <row r="5" spans="1:2" s="208" customFormat="1" ht="28.5" customHeight="1">
      <c r="A5" s="210" t="s">
        <v>11</v>
      </c>
      <c r="B5" s="80">
        <f>SUM(B6,B10:B15)</f>
        <v>78234324.39</v>
      </c>
    </row>
    <row r="6" spans="1:2" ht="28.5" customHeight="1">
      <c r="A6" s="204" t="s">
        <v>20</v>
      </c>
      <c r="B6" s="80">
        <f>SUM(B7:B9)</f>
        <v>78234324.39</v>
      </c>
    </row>
    <row r="7" spans="1:2" ht="28.5" customHeight="1">
      <c r="A7" s="204" t="s">
        <v>21</v>
      </c>
      <c r="B7" s="69">
        <v>77734324.39</v>
      </c>
    </row>
    <row r="8" spans="1:2" ht="28.5" customHeight="1">
      <c r="A8" s="204" t="s">
        <v>22</v>
      </c>
      <c r="B8" s="69">
        <v>500000</v>
      </c>
    </row>
    <row r="9" spans="1:2" ht="28.5" customHeight="1">
      <c r="A9" s="204" t="s">
        <v>23</v>
      </c>
      <c r="B9" s="211"/>
    </row>
    <row r="10" spans="1:2" ht="28.5" customHeight="1">
      <c r="A10" s="204" t="s">
        <v>24</v>
      </c>
      <c r="B10" s="211"/>
    </row>
    <row r="11" spans="1:2" ht="28.5" customHeight="1">
      <c r="A11" s="204" t="s">
        <v>25</v>
      </c>
      <c r="B11" s="211"/>
    </row>
    <row r="12" spans="1:2" ht="28.5" customHeight="1">
      <c r="A12" s="204" t="s">
        <v>26</v>
      </c>
      <c r="B12" s="211"/>
    </row>
    <row r="13" spans="1:2" ht="28.5" customHeight="1">
      <c r="A13" s="204" t="s">
        <v>27</v>
      </c>
      <c r="B13" s="211"/>
    </row>
    <row r="14" spans="1:2" ht="28.5" customHeight="1">
      <c r="A14" s="204" t="s">
        <v>28</v>
      </c>
      <c r="B14" s="211"/>
    </row>
    <row r="15" spans="1:2" ht="28.5" customHeight="1">
      <c r="A15" s="204" t="s">
        <v>29</v>
      </c>
      <c r="B15" s="211"/>
    </row>
    <row r="16" spans="1:2" ht="28.5" customHeight="1">
      <c r="A16" s="204" t="s">
        <v>13</v>
      </c>
      <c r="B16" s="211"/>
    </row>
    <row r="17" spans="1:2" ht="28.5" customHeight="1">
      <c r="A17" s="204" t="s">
        <v>14</v>
      </c>
      <c r="B17" s="211"/>
    </row>
    <row r="18" spans="1:2" ht="28.5" customHeight="1">
      <c r="A18" s="212" t="s">
        <v>16</v>
      </c>
      <c r="B18" s="77">
        <f>SUM(B5,B16:B17)</f>
        <v>78234324.39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pane xSplit="1" ySplit="4" topLeftCell="B5" activePane="bottomRight" state="frozen"/>
      <selection pane="bottomRight" activeCell="B13" sqref="B13"/>
    </sheetView>
  </sheetViews>
  <sheetFormatPr defaultColWidth="9.00390625" defaultRowHeight="28.5" customHeight="1"/>
  <cols>
    <col min="1" max="1" width="48.25390625" style="142" customWidth="1"/>
    <col min="2" max="2" width="39.625" style="142" customWidth="1"/>
    <col min="3" max="16384" width="9.00390625" style="142" customWidth="1"/>
  </cols>
  <sheetData>
    <row r="1" spans="1:3" ht="28.5" customHeight="1">
      <c r="A1" s="202" t="s">
        <v>30</v>
      </c>
      <c r="B1" s="203"/>
      <c r="C1" s="142" t="s">
        <v>1</v>
      </c>
    </row>
    <row r="2" spans="1:2" ht="28.5" customHeight="1">
      <c r="A2" s="146" t="s">
        <v>31</v>
      </c>
      <c r="B2" s="146"/>
    </row>
    <row r="3" spans="1:2" ht="28.5" customHeight="1">
      <c r="A3" s="145"/>
      <c r="B3" s="73" t="s">
        <v>3</v>
      </c>
    </row>
    <row r="4" spans="1:2" ht="28.5" customHeight="1">
      <c r="A4" s="159" t="s">
        <v>9</v>
      </c>
      <c r="B4" s="159" t="s">
        <v>10</v>
      </c>
    </row>
    <row r="5" spans="1:2" ht="28.5" customHeight="1">
      <c r="A5" s="204" t="s">
        <v>32</v>
      </c>
      <c r="B5" s="69">
        <v>38705081.31</v>
      </c>
    </row>
    <row r="6" spans="1:2" ht="28.5" customHeight="1">
      <c r="A6" s="204" t="s">
        <v>33</v>
      </c>
      <c r="B6" s="69">
        <v>0</v>
      </c>
    </row>
    <row r="7" spans="1:2" ht="28.5" customHeight="1">
      <c r="A7" s="204" t="s">
        <v>34</v>
      </c>
      <c r="B7" s="69">
        <v>0</v>
      </c>
    </row>
    <row r="8" spans="1:2" ht="28.5" customHeight="1">
      <c r="A8" s="204" t="s">
        <v>35</v>
      </c>
      <c r="B8" s="69">
        <v>0</v>
      </c>
    </row>
    <row r="9" spans="1:2" ht="28.5" customHeight="1">
      <c r="A9" s="204" t="s">
        <v>36</v>
      </c>
      <c r="B9" s="69">
        <v>0</v>
      </c>
    </row>
    <row r="10" spans="1:2" ht="28.5" customHeight="1">
      <c r="A10" s="204" t="s">
        <v>37</v>
      </c>
      <c r="B10" s="69">
        <v>0</v>
      </c>
    </row>
    <row r="11" spans="1:2" ht="28.5" customHeight="1">
      <c r="A11" s="204" t="s">
        <v>38</v>
      </c>
      <c r="B11" s="69">
        <v>7659822.17</v>
      </c>
    </row>
    <row r="12" spans="1:2" ht="28.5" customHeight="1">
      <c r="A12" s="204" t="s">
        <v>39</v>
      </c>
      <c r="B12" s="69">
        <v>7627229.77</v>
      </c>
    </row>
    <row r="13" spans="1:2" ht="28.5" customHeight="1">
      <c r="A13" s="204" t="s">
        <v>40</v>
      </c>
      <c r="B13" s="69">
        <v>0</v>
      </c>
    </row>
    <row r="14" spans="1:2" ht="28.5" customHeight="1">
      <c r="A14" s="204" t="s">
        <v>41</v>
      </c>
      <c r="B14" s="69">
        <v>1008000</v>
      </c>
    </row>
    <row r="15" spans="1:2" ht="28.5" customHeight="1">
      <c r="A15" s="204" t="s">
        <v>42</v>
      </c>
      <c r="B15" s="69">
        <v>150000</v>
      </c>
    </row>
    <row r="16" spans="1:2" ht="28.5" customHeight="1">
      <c r="A16" s="204" t="s">
        <v>43</v>
      </c>
      <c r="B16" s="69">
        <v>6120000</v>
      </c>
    </row>
    <row r="17" spans="1:2" ht="28.5" customHeight="1">
      <c r="A17" s="204" t="s">
        <v>44</v>
      </c>
      <c r="B17" s="69">
        <v>16137691.14</v>
      </c>
    </row>
    <row r="18" spans="1:2" ht="28.5" customHeight="1">
      <c r="A18" s="204" t="s">
        <v>45</v>
      </c>
      <c r="B18" s="69">
        <v>326500</v>
      </c>
    </row>
    <row r="19" spans="1:2" ht="28.5" customHeight="1">
      <c r="A19" s="204" t="s">
        <v>46</v>
      </c>
      <c r="B19" s="69">
        <v>0</v>
      </c>
    </row>
    <row r="20" spans="1:2" ht="28.5" customHeight="1">
      <c r="A20" s="204" t="s">
        <v>47</v>
      </c>
      <c r="B20" s="69">
        <v>0</v>
      </c>
    </row>
    <row r="21" spans="1:2" ht="28.5" customHeight="1">
      <c r="A21" s="204" t="s">
        <v>48</v>
      </c>
      <c r="B21" s="69">
        <v>0</v>
      </c>
    </row>
    <row r="22" spans="1:2" ht="28.5" customHeight="1">
      <c r="A22" s="204" t="s">
        <v>49</v>
      </c>
      <c r="B22" s="69">
        <v>0</v>
      </c>
    </row>
    <row r="23" spans="1:2" ht="28.5" customHeight="1">
      <c r="A23" s="204" t="s">
        <v>50</v>
      </c>
      <c r="B23" s="69">
        <v>0</v>
      </c>
    </row>
    <row r="24" spans="1:2" ht="28.5" customHeight="1">
      <c r="A24" s="204" t="s">
        <v>51</v>
      </c>
      <c r="B24" s="69">
        <v>0</v>
      </c>
    </row>
    <row r="25" spans="1:2" ht="28.5" customHeight="1">
      <c r="A25" s="204" t="s">
        <v>52</v>
      </c>
      <c r="B25" s="69">
        <v>0</v>
      </c>
    </row>
    <row r="26" spans="1:2" ht="28.5" customHeight="1">
      <c r="A26" s="204" t="s">
        <v>53</v>
      </c>
      <c r="B26" s="69">
        <v>0</v>
      </c>
    </row>
    <row r="27" spans="1:2" ht="28.5" customHeight="1">
      <c r="A27" s="205" t="s">
        <v>54</v>
      </c>
      <c r="B27" s="69">
        <v>0</v>
      </c>
    </row>
    <row r="28" spans="1:2" ht="28.5" customHeight="1">
      <c r="A28" s="204" t="s">
        <v>55</v>
      </c>
      <c r="B28" s="69">
        <v>0</v>
      </c>
    </row>
    <row r="29" spans="1:2" ht="28.5" customHeight="1">
      <c r="A29" s="204" t="s">
        <v>56</v>
      </c>
      <c r="B29" s="69">
        <v>500000</v>
      </c>
    </row>
    <row r="30" spans="1:2" ht="28.5" customHeight="1">
      <c r="A30" s="204" t="s">
        <v>57</v>
      </c>
      <c r="B30" s="69">
        <v>0</v>
      </c>
    </row>
    <row r="31" spans="1:2" ht="28.5" customHeight="1">
      <c r="A31" s="204" t="s">
        <v>58</v>
      </c>
      <c r="B31" s="69">
        <v>0</v>
      </c>
    </row>
    <row r="32" spans="1:2" ht="28.5" customHeight="1">
      <c r="A32" s="206" t="s">
        <v>59</v>
      </c>
      <c r="B32" s="69">
        <v>0</v>
      </c>
    </row>
    <row r="33" spans="1:2" ht="28.5" customHeight="1">
      <c r="A33" s="206" t="s">
        <v>60</v>
      </c>
      <c r="B33" s="101">
        <v>0</v>
      </c>
    </row>
    <row r="34" spans="1:2" ht="28.5" customHeight="1">
      <c r="A34" s="206"/>
      <c r="B34" s="207"/>
    </row>
    <row r="35" spans="1:2" ht="28.5" customHeight="1">
      <c r="A35" s="206" t="s">
        <v>12</v>
      </c>
      <c r="B35" s="80">
        <f>SUM(B5:B33)</f>
        <v>78234324.39</v>
      </c>
    </row>
    <row r="36" spans="1:2" ht="28.5" customHeight="1">
      <c r="A36" s="206"/>
      <c r="B36" s="207"/>
    </row>
    <row r="37" spans="1:2" ht="28.5" customHeight="1">
      <c r="A37" s="206" t="s">
        <v>61</v>
      </c>
      <c r="B37" s="207"/>
    </row>
    <row r="38" spans="1:2" ht="28.5" customHeight="1">
      <c r="A38" s="168" t="s">
        <v>17</v>
      </c>
      <c r="B38" s="77">
        <f>SUM(B35,B37)</f>
        <v>78234324.39</v>
      </c>
    </row>
  </sheetData>
  <sheetProtection/>
  <mergeCells count="1">
    <mergeCell ref="A2:B2"/>
  </mergeCells>
  <printOptions horizontalCentered="1"/>
  <pageMargins left="0.35" right="0.35" top="0.39" bottom="0.39" header="0.51" footer="0.51"/>
  <pageSetup fitToHeight="1" fitToWidth="1" horizontalDpi="600" verticalDpi="600" orientation="portrait" paperSize="10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1">
      <pane xSplit="2" ySplit="7" topLeftCell="C8" activePane="bottomRight" state="frozen"/>
      <selection pane="bottomRight" activeCell="E12" sqref="E12"/>
    </sheetView>
  </sheetViews>
  <sheetFormatPr defaultColWidth="9.00390625" defaultRowHeight="28.5" customHeight="1"/>
  <cols>
    <col min="1" max="1" width="26.375" style="142" customWidth="1"/>
    <col min="2" max="2" width="18.625" style="142" customWidth="1"/>
    <col min="3" max="5" width="8.625" style="142" customWidth="1"/>
    <col min="6" max="6" width="19.25390625" style="142" customWidth="1"/>
    <col min="7" max="9" width="18.625" style="142" customWidth="1"/>
    <col min="10" max="11" width="18.625" style="143" customWidth="1"/>
    <col min="12" max="12" width="18.625" style="142" customWidth="1"/>
    <col min="13" max="16384" width="9.00390625" style="142" customWidth="1"/>
  </cols>
  <sheetData>
    <row r="1" spans="1:10" ht="28.5" customHeight="1">
      <c r="A1" s="66" t="s">
        <v>62</v>
      </c>
      <c r="C1" s="144"/>
      <c r="D1" s="145"/>
      <c r="E1" s="145"/>
      <c r="F1" s="145"/>
      <c r="G1" s="145"/>
      <c r="H1" s="145"/>
      <c r="I1" s="189"/>
      <c r="J1" s="143" t="s">
        <v>1</v>
      </c>
    </row>
    <row r="2" spans="1:12" ht="28.5" customHeight="1">
      <c r="A2" s="146" t="s">
        <v>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3:12" ht="28.5" customHeight="1">
      <c r="C3" s="147"/>
      <c r="D3" s="148"/>
      <c r="E3" s="148"/>
      <c r="F3" s="148"/>
      <c r="G3" s="148"/>
      <c r="H3" s="149"/>
      <c r="K3" s="190"/>
      <c r="L3" s="53" t="s">
        <v>3</v>
      </c>
    </row>
    <row r="4" spans="1:12" ht="28.5" customHeight="1">
      <c r="A4" s="150" t="s">
        <v>4</v>
      </c>
      <c r="B4" s="150"/>
      <c r="C4" s="151" t="s">
        <v>64</v>
      </c>
      <c r="D4" s="152"/>
      <c r="E4" s="152"/>
      <c r="F4" s="152"/>
      <c r="G4" s="152"/>
      <c r="H4" s="152"/>
      <c r="I4" s="152"/>
      <c r="J4" s="152"/>
      <c r="K4" s="152"/>
      <c r="L4" s="165"/>
    </row>
    <row r="5" spans="1:12" ht="28.5" customHeight="1">
      <c r="A5" s="153" t="s">
        <v>65</v>
      </c>
      <c r="B5" s="154" t="s">
        <v>66</v>
      </c>
      <c r="C5" s="155" t="s">
        <v>67</v>
      </c>
      <c r="D5" s="156"/>
      <c r="E5" s="157"/>
      <c r="F5" s="158" t="s">
        <v>68</v>
      </c>
      <c r="G5" s="159" t="s">
        <v>69</v>
      </c>
      <c r="H5" s="160" t="s">
        <v>70</v>
      </c>
      <c r="I5" s="191"/>
      <c r="J5" s="192" t="s">
        <v>71</v>
      </c>
      <c r="K5" s="193"/>
      <c r="L5" s="194"/>
    </row>
    <row r="6" spans="1:12" ht="28.5" customHeight="1">
      <c r="A6" s="161"/>
      <c r="B6" s="162"/>
      <c r="C6" s="125" t="s">
        <v>72</v>
      </c>
      <c r="D6" s="125" t="s">
        <v>73</v>
      </c>
      <c r="E6" s="125" t="s">
        <v>74</v>
      </c>
      <c r="F6" s="163"/>
      <c r="G6" s="164"/>
      <c r="H6" s="165" t="s">
        <v>75</v>
      </c>
      <c r="I6" s="153" t="s">
        <v>76</v>
      </c>
      <c r="J6" s="195" t="s">
        <v>77</v>
      </c>
      <c r="K6" s="195" t="s">
        <v>78</v>
      </c>
      <c r="L6" s="195" t="s">
        <v>79</v>
      </c>
    </row>
    <row r="7" spans="1:12" s="141" customFormat="1" ht="28.5" customHeight="1">
      <c r="A7" s="166" t="s">
        <v>80</v>
      </c>
      <c r="B7" s="167">
        <f>SUM(B8:B10)</f>
        <v>78234324.39</v>
      </c>
      <c r="C7" s="168" t="s">
        <v>81</v>
      </c>
      <c r="D7" s="169"/>
      <c r="E7" s="169"/>
      <c r="F7" s="170"/>
      <c r="G7" s="171">
        <f>SUM(G8:G37)</f>
        <v>78234324.39000002</v>
      </c>
      <c r="H7" s="171">
        <f>SUM(H8:H37)</f>
        <v>25379881.880000003</v>
      </c>
      <c r="I7" s="171">
        <f>SUM(I8:I37)</f>
        <v>52854442.510000005</v>
      </c>
      <c r="J7" s="171">
        <f>SUM(J8:J37)</f>
        <v>77734324.39000002</v>
      </c>
      <c r="K7" s="171">
        <f>SUM(K8:K37)</f>
        <v>500000</v>
      </c>
      <c r="L7" s="171">
        <f>SUM(L8:L25)</f>
        <v>0</v>
      </c>
    </row>
    <row r="8" spans="1:12" ht="28.5" customHeight="1">
      <c r="A8" s="172" t="s">
        <v>82</v>
      </c>
      <c r="B8" s="171">
        <v>77734324.39</v>
      </c>
      <c r="C8" s="133" t="s">
        <v>83</v>
      </c>
      <c r="D8" s="133" t="s">
        <v>84</v>
      </c>
      <c r="E8" s="133" t="s">
        <v>85</v>
      </c>
      <c r="F8" s="134" t="s">
        <v>86</v>
      </c>
      <c r="G8" s="135">
        <v>10000</v>
      </c>
      <c r="H8" s="69">
        <v>0</v>
      </c>
      <c r="I8" s="69">
        <v>10000</v>
      </c>
      <c r="J8" s="135">
        <v>10000</v>
      </c>
      <c r="K8" s="196"/>
      <c r="L8" s="173"/>
    </row>
    <row r="9" spans="1:12" ht="28.5" customHeight="1">
      <c r="A9" s="172" t="s">
        <v>87</v>
      </c>
      <c r="B9" s="171">
        <v>500000</v>
      </c>
      <c r="C9" s="133" t="s">
        <v>83</v>
      </c>
      <c r="D9" s="133" t="s">
        <v>84</v>
      </c>
      <c r="E9" s="133" t="s">
        <v>88</v>
      </c>
      <c r="F9" s="134" t="s">
        <v>89</v>
      </c>
      <c r="G9" s="135">
        <v>24000</v>
      </c>
      <c r="H9" s="69">
        <v>0</v>
      </c>
      <c r="I9" s="69">
        <v>24000</v>
      </c>
      <c r="J9" s="135">
        <v>24000</v>
      </c>
      <c r="K9" s="197"/>
      <c r="L9" s="173"/>
    </row>
    <row r="10" spans="1:12" ht="28.5" customHeight="1">
      <c r="A10" s="172" t="s">
        <v>90</v>
      </c>
      <c r="B10" s="173">
        <v>0</v>
      </c>
      <c r="C10" s="133" t="s">
        <v>83</v>
      </c>
      <c r="D10" s="133" t="s">
        <v>91</v>
      </c>
      <c r="E10" s="133" t="s">
        <v>84</v>
      </c>
      <c r="F10" s="134" t="s">
        <v>92</v>
      </c>
      <c r="G10" s="135">
        <v>16547566.82</v>
      </c>
      <c r="H10" s="69">
        <v>16547566.82</v>
      </c>
      <c r="I10" s="69">
        <v>0</v>
      </c>
      <c r="J10" s="135">
        <v>16547566.82</v>
      </c>
      <c r="K10" s="65"/>
      <c r="L10" s="173"/>
    </row>
    <row r="11" spans="1:12" ht="28.5" customHeight="1">
      <c r="A11" s="174"/>
      <c r="B11" s="175"/>
      <c r="C11" s="133" t="s">
        <v>83</v>
      </c>
      <c r="D11" s="133" t="s">
        <v>91</v>
      </c>
      <c r="E11" s="133" t="s">
        <v>93</v>
      </c>
      <c r="F11" s="134" t="s">
        <v>94</v>
      </c>
      <c r="G11" s="135">
        <v>6978739.51</v>
      </c>
      <c r="H11" s="69">
        <v>0</v>
      </c>
      <c r="I11" s="69">
        <v>6978739.51</v>
      </c>
      <c r="J11" s="135">
        <v>6978739.51</v>
      </c>
      <c r="K11" s="65"/>
      <c r="L11" s="173"/>
    </row>
    <row r="12" spans="1:12" ht="28.5" customHeight="1">
      <c r="A12" s="174"/>
      <c r="B12" s="175"/>
      <c r="C12" s="133" t="s">
        <v>83</v>
      </c>
      <c r="D12" s="133" t="s">
        <v>91</v>
      </c>
      <c r="E12" s="133" t="s">
        <v>95</v>
      </c>
      <c r="F12" s="134" t="s">
        <v>96</v>
      </c>
      <c r="G12" s="135">
        <v>8572489.06</v>
      </c>
      <c r="H12" s="69">
        <v>8572489.06</v>
      </c>
      <c r="I12" s="69">
        <v>0</v>
      </c>
      <c r="J12" s="135">
        <v>8572489.06</v>
      </c>
      <c r="K12" s="65"/>
      <c r="L12" s="173"/>
    </row>
    <row r="13" spans="1:12" ht="28.5" customHeight="1">
      <c r="A13" s="174"/>
      <c r="B13" s="175"/>
      <c r="C13" s="133" t="s">
        <v>83</v>
      </c>
      <c r="D13" s="133" t="s">
        <v>91</v>
      </c>
      <c r="E13" s="133" t="s">
        <v>88</v>
      </c>
      <c r="F13" s="134" t="s">
        <v>97</v>
      </c>
      <c r="G13" s="135">
        <v>30000</v>
      </c>
      <c r="H13" s="69">
        <v>0</v>
      </c>
      <c r="I13" s="69">
        <v>30000</v>
      </c>
      <c r="J13" s="135">
        <v>30000</v>
      </c>
      <c r="K13" s="65"/>
      <c r="L13" s="173"/>
    </row>
    <row r="14" spans="1:12" ht="28.5" customHeight="1">
      <c r="A14" s="174"/>
      <c r="B14" s="175"/>
      <c r="C14" s="133" t="s">
        <v>83</v>
      </c>
      <c r="D14" s="133" t="s">
        <v>98</v>
      </c>
      <c r="E14" s="133" t="s">
        <v>93</v>
      </c>
      <c r="F14" s="134" t="s">
        <v>94</v>
      </c>
      <c r="G14" s="135">
        <v>6542285.92</v>
      </c>
      <c r="H14" s="69">
        <v>0</v>
      </c>
      <c r="I14" s="69">
        <v>6542285.92</v>
      </c>
      <c r="J14" s="135">
        <v>6542285.92</v>
      </c>
      <c r="K14" s="65"/>
      <c r="L14" s="173"/>
    </row>
    <row r="15" spans="1:12" ht="28.5" customHeight="1">
      <c r="A15" s="174"/>
      <c r="B15" s="175"/>
      <c r="C15" s="133" t="s">
        <v>99</v>
      </c>
      <c r="D15" s="133" t="s">
        <v>84</v>
      </c>
      <c r="E15" s="133" t="s">
        <v>100</v>
      </c>
      <c r="F15" s="134" t="s">
        <v>101</v>
      </c>
      <c r="G15" s="135">
        <v>260700</v>
      </c>
      <c r="H15" s="69">
        <v>0</v>
      </c>
      <c r="I15" s="69">
        <v>260700</v>
      </c>
      <c r="J15" s="135">
        <v>260700</v>
      </c>
      <c r="K15" s="65"/>
      <c r="L15" s="173"/>
    </row>
    <row r="16" spans="1:12" ht="28.5" customHeight="1">
      <c r="A16" s="174"/>
      <c r="B16" s="175"/>
      <c r="C16" s="133" t="s">
        <v>99</v>
      </c>
      <c r="D16" s="133" t="s">
        <v>84</v>
      </c>
      <c r="E16" s="133" t="s">
        <v>88</v>
      </c>
      <c r="F16" s="134" t="s">
        <v>102</v>
      </c>
      <c r="G16" s="135">
        <v>7399122.17</v>
      </c>
      <c r="H16" s="69">
        <v>0</v>
      </c>
      <c r="I16" s="69">
        <v>7399122.17</v>
      </c>
      <c r="J16" s="135">
        <v>7399122.17</v>
      </c>
      <c r="K16" s="65"/>
      <c r="L16" s="173"/>
    </row>
    <row r="17" spans="1:12" ht="28.5" customHeight="1">
      <c r="A17" s="174"/>
      <c r="B17" s="175"/>
      <c r="C17" s="133" t="s">
        <v>103</v>
      </c>
      <c r="D17" s="133" t="s">
        <v>93</v>
      </c>
      <c r="E17" s="133" t="s">
        <v>85</v>
      </c>
      <c r="F17" s="134" t="s">
        <v>104</v>
      </c>
      <c r="G17" s="135">
        <v>6034210.73</v>
      </c>
      <c r="H17" s="69">
        <v>0</v>
      </c>
      <c r="I17" s="69">
        <v>6034210.73</v>
      </c>
      <c r="J17" s="135">
        <v>6034210.73</v>
      </c>
      <c r="K17" s="65"/>
      <c r="L17" s="173"/>
    </row>
    <row r="18" spans="1:12" ht="28.5" customHeight="1">
      <c r="A18" s="174"/>
      <c r="B18" s="175"/>
      <c r="C18" s="133" t="s">
        <v>103</v>
      </c>
      <c r="D18" s="133" t="s">
        <v>93</v>
      </c>
      <c r="E18" s="133" t="s">
        <v>88</v>
      </c>
      <c r="F18" s="134" t="s">
        <v>105</v>
      </c>
      <c r="G18" s="135">
        <v>83000</v>
      </c>
      <c r="H18" s="69">
        <v>0</v>
      </c>
      <c r="I18" s="69">
        <v>83000</v>
      </c>
      <c r="J18" s="135">
        <v>83000</v>
      </c>
      <c r="K18" s="65"/>
      <c r="L18" s="173"/>
    </row>
    <row r="19" spans="1:12" ht="28.5" customHeight="1">
      <c r="A19" s="174"/>
      <c r="B19" s="175"/>
      <c r="C19" s="133" t="s">
        <v>103</v>
      </c>
      <c r="D19" s="133" t="s">
        <v>106</v>
      </c>
      <c r="E19" s="133" t="s">
        <v>84</v>
      </c>
      <c r="F19" s="134" t="s">
        <v>107</v>
      </c>
      <c r="G19" s="135">
        <v>165615</v>
      </c>
      <c r="H19" s="69">
        <v>165615</v>
      </c>
      <c r="I19" s="69">
        <v>0</v>
      </c>
      <c r="J19" s="135">
        <v>165615</v>
      </c>
      <c r="K19" s="65"/>
      <c r="L19" s="173"/>
    </row>
    <row r="20" spans="1:12" ht="28.5" customHeight="1">
      <c r="A20" s="174"/>
      <c r="B20" s="175"/>
      <c r="C20" s="133" t="s">
        <v>103</v>
      </c>
      <c r="D20" s="133" t="s">
        <v>106</v>
      </c>
      <c r="E20" s="133" t="s">
        <v>93</v>
      </c>
      <c r="F20" s="134" t="s">
        <v>108</v>
      </c>
      <c r="G20" s="135">
        <v>94211</v>
      </c>
      <c r="H20" s="69">
        <v>94211</v>
      </c>
      <c r="I20" s="69">
        <v>0</v>
      </c>
      <c r="J20" s="135">
        <v>94211</v>
      </c>
      <c r="K20" s="65"/>
      <c r="L20" s="173"/>
    </row>
    <row r="21" spans="1:12" ht="28.5" customHeight="1">
      <c r="A21" s="174"/>
      <c r="B21" s="175"/>
      <c r="C21" s="133" t="s">
        <v>103</v>
      </c>
      <c r="D21" s="133" t="s">
        <v>109</v>
      </c>
      <c r="E21" s="133" t="s">
        <v>106</v>
      </c>
      <c r="F21" s="134" t="s">
        <v>110</v>
      </c>
      <c r="G21" s="135">
        <v>875631.04</v>
      </c>
      <c r="H21" s="69">
        <v>0</v>
      </c>
      <c r="I21" s="69">
        <v>875631.04</v>
      </c>
      <c r="J21" s="135">
        <v>875631.04</v>
      </c>
      <c r="K21" s="65"/>
      <c r="L21" s="173"/>
    </row>
    <row r="22" spans="1:12" ht="28.5" customHeight="1">
      <c r="A22" s="174"/>
      <c r="B22" s="175"/>
      <c r="C22" s="133" t="s">
        <v>103</v>
      </c>
      <c r="D22" s="133" t="s">
        <v>109</v>
      </c>
      <c r="E22" s="133" t="s">
        <v>88</v>
      </c>
      <c r="F22" s="134" t="s">
        <v>111</v>
      </c>
      <c r="G22" s="135">
        <v>134562</v>
      </c>
      <c r="H22" s="69">
        <v>0</v>
      </c>
      <c r="I22" s="69">
        <v>134562</v>
      </c>
      <c r="J22" s="135">
        <v>134562</v>
      </c>
      <c r="K22" s="65"/>
      <c r="L22" s="173"/>
    </row>
    <row r="23" spans="1:12" ht="28.5" customHeight="1">
      <c r="A23" s="174"/>
      <c r="B23" s="175"/>
      <c r="C23" s="133" t="s">
        <v>103</v>
      </c>
      <c r="D23" s="133" t="s">
        <v>88</v>
      </c>
      <c r="E23" s="133" t="s">
        <v>88</v>
      </c>
      <c r="F23" s="134" t="s">
        <v>112</v>
      </c>
      <c r="G23" s="135">
        <v>240000</v>
      </c>
      <c r="H23" s="69">
        <v>0</v>
      </c>
      <c r="I23" s="69">
        <v>240000</v>
      </c>
      <c r="J23" s="135">
        <v>240000</v>
      </c>
      <c r="K23" s="65"/>
      <c r="L23" s="173"/>
    </row>
    <row r="24" spans="1:12" ht="28.5" customHeight="1">
      <c r="A24" s="174"/>
      <c r="B24" s="175"/>
      <c r="C24" s="133" t="s">
        <v>113</v>
      </c>
      <c r="D24" s="133" t="s">
        <v>114</v>
      </c>
      <c r="E24" s="133" t="s">
        <v>85</v>
      </c>
      <c r="F24" s="134" t="s">
        <v>115</v>
      </c>
      <c r="G24" s="135">
        <v>273600</v>
      </c>
      <c r="H24" s="69">
        <v>0</v>
      </c>
      <c r="I24" s="69">
        <v>273600</v>
      </c>
      <c r="J24" s="135">
        <v>273600</v>
      </c>
      <c r="K24" s="65"/>
      <c r="L24" s="173"/>
    </row>
    <row r="25" spans="1:12" ht="28.5" customHeight="1">
      <c r="A25" s="176"/>
      <c r="B25" s="177"/>
      <c r="C25" s="178" t="s">
        <v>113</v>
      </c>
      <c r="D25" s="178" t="s">
        <v>114</v>
      </c>
      <c r="E25" s="178" t="s">
        <v>88</v>
      </c>
      <c r="F25" s="179" t="s">
        <v>116</v>
      </c>
      <c r="G25" s="180">
        <v>434400</v>
      </c>
      <c r="H25" s="181">
        <v>0</v>
      </c>
      <c r="I25" s="181">
        <v>434400</v>
      </c>
      <c r="J25" s="180">
        <v>434400</v>
      </c>
      <c r="K25" s="198"/>
      <c r="L25" s="199"/>
    </row>
    <row r="26" spans="1:12" ht="28.5" customHeight="1">
      <c r="A26" s="182"/>
      <c r="B26" s="183"/>
      <c r="C26" s="184" t="s">
        <v>113</v>
      </c>
      <c r="D26" s="184" t="s">
        <v>109</v>
      </c>
      <c r="E26" s="184" t="s">
        <v>88</v>
      </c>
      <c r="F26" s="185" t="s">
        <v>117</v>
      </c>
      <c r="G26" s="186">
        <v>300000</v>
      </c>
      <c r="H26" s="187">
        <v>0</v>
      </c>
      <c r="I26" s="187">
        <v>300000</v>
      </c>
      <c r="J26" s="186">
        <v>300000</v>
      </c>
      <c r="K26" s="200"/>
      <c r="L26" s="183"/>
    </row>
    <row r="27" spans="1:12" ht="28.5" customHeight="1">
      <c r="A27" s="182"/>
      <c r="B27" s="182"/>
      <c r="C27" s="184" t="s">
        <v>118</v>
      </c>
      <c r="D27" s="184" t="s">
        <v>91</v>
      </c>
      <c r="E27" s="184" t="s">
        <v>84</v>
      </c>
      <c r="F27" s="185" t="s">
        <v>119</v>
      </c>
      <c r="G27" s="186">
        <v>150000</v>
      </c>
      <c r="H27" s="187">
        <v>0</v>
      </c>
      <c r="I27" s="187">
        <v>150000</v>
      </c>
      <c r="J27" s="186">
        <v>150000</v>
      </c>
      <c r="K27" s="201"/>
      <c r="L27" s="182"/>
    </row>
    <row r="28" spans="1:12" ht="28.5" customHeight="1">
      <c r="A28" s="182"/>
      <c r="B28" s="182"/>
      <c r="C28" s="184" t="s">
        <v>120</v>
      </c>
      <c r="D28" s="184" t="s">
        <v>84</v>
      </c>
      <c r="E28" s="184" t="s">
        <v>88</v>
      </c>
      <c r="F28" s="185" t="s">
        <v>121</v>
      </c>
      <c r="G28" s="186">
        <v>1200000</v>
      </c>
      <c r="H28" s="187">
        <v>0</v>
      </c>
      <c r="I28" s="187">
        <v>1200000</v>
      </c>
      <c r="J28" s="186">
        <v>1200000</v>
      </c>
      <c r="K28" s="201"/>
      <c r="L28" s="182"/>
    </row>
    <row r="29" spans="1:12" ht="28.5" customHeight="1">
      <c r="A29" s="182"/>
      <c r="B29" s="182"/>
      <c r="C29" s="184" t="s">
        <v>120</v>
      </c>
      <c r="D29" s="184" t="s">
        <v>106</v>
      </c>
      <c r="E29" s="184" t="s">
        <v>84</v>
      </c>
      <c r="F29" s="185" t="s">
        <v>122</v>
      </c>
      <c r="G29" s="186">
        <v>4920000</v>
      </c>
      <c r="H29" s="187">
        <v>0</v>
      </c>
      <c r="I29" s="187">
        <v>4920000</v>
      </c>
      <c r="J29" s="186">
        <v>4920000</v>
      </c>
      <c r="K29" s="201"/>
      <c r="L29" s="182"/>
    </row>
    <row r="30" spans="1:12" ht="28.5" customHeight="1">
      <c r="A30" s="182"/>
      <c r="B30" s="182"/>
      <c r="C30" s="184" t="s">
        <v>123</v>
      </c>
      <c r="D30" s="184" t="s">
        <v>84</v>
      </c>
      <c r="E30" s="184" t="s">
        <v>124</v>
      </c>
      <c r="F30" s="185" t="s">
        <v>125</v>
      </c>
      <c r="G30" s="186">
        <v>20000</v>
      </c>
      <c r="H30" s="187">
        <v>0</v>
      </c>
      <c r="I30" s="187">
        <v>20000</v>
      </c>
      <c r="J30" s="186">
        <v>20000</v>
      </c>
      <c r="K30" s="201"/>
      <c r="L30" s="182"/>
    </row>
    <row r="31" spans="1:12" ht="28.5" customHeight="1">
      <c r="A31" s="182"/>
      <c r="B31" s="182"/>
      <c r="C31" s="184" t="s">
        <v>123</v>
      </c>
      <c r="D31" s="184" t="s">
        <v>84</v>
      </c>
      <c r="E31" s="184" t="s">
        <v>88</v>
      </c>
      <c r="F31" s="185" t="s">
        <v>126</v>
      </c>
      <c r="G31" s="186">
        <v>1408373.42</v>
      </c>
      <c r="H31" s="187">
        <v>0</v>
      </c>
      <c r="I31" s="187">
        <v>1408373.42</v>
      </c>
      <c r="J31" s="186">
        <v>1408373.42</v>
      </c>
      <c r="K31" s="201"/>
      <c r="L31" s="182"/>
    </row>
    <row r="32" spans="1:12" ht="28.5" customHeight="1">
      <c r="A32" s="182"/>
      <c r="B32" s="182"/>
      <c r="C32" s="184" t="s">
        <v>123</v>
      </c>
      <c r="D32" s="184" t="s">
        <v>93</v>
      </c>
      <c r="E32" s="184" t="s">
        <v>88</v>
      </c>
      <c r="F32" s="185" t="s">
        <v>127</v>
      </c>
      <c r="G32" s="186">
        <v>13959317.72</v>
      </c>
      <c r="H32" s="187">
        <v>0</v>
      </c>
      <c r="I32" s="187">
        <v>13959317.72</v>
      </c>
      <c r="J32" s="186">
        <v>13959317.72</v>
      </c>
      <c r="K32" s="201"/>
      <c r="L32" s="182"/>
    </row>
    <row r="33" spans="1:12" ht="28.5" customHeight="1">
      <c r="A33" s="182"/>
      <c r="B33" s="182"/>
      <c r="C33" s="184" t="s">
        <v>123</v>
      </c>
      <c r="D33" s="184" t="s">
        <v>91</v>
      </c>
      <c r="E33" s="184" t="s">
        <v>128</v>
      </c>
      <c r="F33" s="185" t="s">
        <v>129</v>
      </c>
      <c r="G33" s="186">
        <v>500000</v>
      </c>
      <c r="H33" s="187">
        <v>0</v>
      </c>
      <c r="I33" s="187">
        <v>500000</v>
      </c>
      <c r="J33" s="186">
        <v>500000</v>
      </c>
      <c r="K33" s="201"/>
      <c r="L33" s="182"/>
    </row>
    <row r="34" spans="1:12" ht="28.5" customHeight="1">
      <c r="A34" s="182"/>
      <c r="B34" s="182"/>
      <c r="C34" s="184" t="s">
        <v>123</v>
      </c>
      <c r="D34" s="184" t="s">
        <v>91</v>
      </c>
      <c r="E34" s="184" t="s">
        <v>130</v>
      </c>
      <c r="F34" s="185" t="s">
        <v>131</v>
      </c>
      <c r="G34" s="186">
        <v>250000</v>
      </c>
      <c r="H34" s="187">
        <v>0</v>
      </c>
      <c r="I34" s="187">
        <v>250000</v>
      </c>
      <c r="J34" s="186">
        <v>250000</v>
      </c>
      <c r="K34" s="201"/>
      <c r="L34" s="182"/>
    </row>
    <row r="35" spans="1:12" ht="28.5" customHeight="1">
      <c r="A35" s="182"/>
      <c r="B35" s="182"/>
      <c r="C35" s="184" t="s">
        <v>132</v>
      </c>
      <c r="D35" s="184" t="s">
        <v>84</v>
      </c>
      <c r="E35" s="184" t="s">
        <v>93</v>
      </c>
      <c r="F35" s="185" t="s">
        <v>94</v>
      </c>
      <c r="G35" s="186">
        <v>60000</v>
      </c>
      <c r="H35" s="187">
        <v>0</v>
      </c>
      <c r="I35" s="187">
        <v>60000</v>
      </c>
      <c r="J35" s="186">
        <v>60000</v>
      </c>
      <c r="K35" s="201"/>
      <c r="L35" s="182"/>
    </row>
    <row r="36" spans="1:12" ht="28.5" customHeight="1">
      <c r="A36" s="182"/>
      <c r="B36" s="182"/>
      <c r="C36" s="184" t="s">
        <v>132</v>
      </c>
      <c r="D36" s="184" t="s">
        <v>93</v>
      </c>
      <c r="E36" s="184" t="s">
        <v>128</v>
      </c>
      <c r="F36" s="185" t="s">
        <v>133</v>
      </c>
      <c r="G36" s="186">
        <v>266500</v>
      </c>
      <c r="H36" s="187">
        <v>0</v>
      </c>
      <c r="I36" s="187">
        <v>266500</v>
      </c>
      <c r="J36" s="186">
        <v>266500</v>
      </c>
      <c r="K36" s="201"/>
      <c r="L36" s="182"/>
    </row>
    <row r="37" spans="1:12" ht="28.5" customHeight="1">
      <c r="A37" s="182"/>
      <c r="B37" s="182"/>
      <c r="C37" s="184" t="s">
        <v>134</v>
      </c>
      <c r="D37" s="184" t="s">
        <v>135</v>
      </c>
      <c r="E37" s="184" t="s">
        <v>91</v>
      </c>
      <c r="F37" s="185" t="s">
        <v>136</v>
      </c>
      <c r="G37" s="186">
        <v>500000</v>
      </c>
      <c r="H37" s="187">
        <v>0</v>
      </c>
      <c r="I37" s="187">
        <v>500000</v>
      </c>
      <c r="J37" s="187">
        <v>0</v>
      </c>
      <c r="K37" s="186">
        <v>500000</v>
      </c>
      <c r="L37" s="182"/>
    </row>
    <row r="38" spans="1:12" ht="28.5" customHeight="1">
      <c r="A38" s="188"/>
      <c r="B38" s="188"/>
      <c r="C38" s="136"/>
      <c r="D38" s="136"/>
      <c r="E38" s="136"/>
      <c r="F38" s="136"/>
      <c r="G38" s="137"/>
      <c r="H38" s="137"/>
      <c r="I38" s="137"/>
      <c r="J38" s="137"/>
      <c r="K38" s="196"/>
      <c r="L38" s="188"/>
    </row>
    <row r="39" spans="1:12" ht="28.5" customHeight="1">
      <c r="A39" s="188"/>
      <c r="B39" s="188"/>
      <c r="C39" s="136"/>
      <c r="D39" s="136"/>
      <c r="E39" s="136"/>
      <c r="F39" s="136"/>
      <c r="G39" s="137"/>
      <c r="H39" s="137"/>
      <c r="I39" s="137"/>
      <c r="J39" s="137"/>
      <c r="K39" s="196"/>
      <c r="L39" s="188"/>
    </row>
    <row r="40" spans="1:12" ht="28.5" customHeight="1">
      <c r="A40" s="188"/>
      <c r="B40" s="188"/>
      <c r="C40" s="136"/>
      <c r="D40" s="136"/>
      <c r="E40" s="136"/>
      <c r="F40" s="136"/>
      <c r="G40" s="137"/>
      <c r="H40" s="137"/>
      <c r="I40" s="137"/>
      <c r="J40" s="137"/>
      <c r="K40" s="196"/>
      <c r="L40" s="188"/>
    </row>
    <row r="41" spans="1:12" ht="28.5" customHeight="1">
      <c r="A41" s="188"/>
      <c r="B41" s="188"/>
      <c r="C41" s="136"/>
      <c r="D41" s="136"/>
      <c r="E41" s="136"/>
      <c r="F41" s="136"/>
      <c r="G41" s="137"/>
      <c r="H41" s="137"/>
      <c r="I41" s="137"/>
      <c r="J41" s="137"/>
      <c r="K41" s="196"/>
      <c r="L41" s="188"/>
    </row>
    <row r="42" spans="1:12" ht="28.5" customHeight="1">
      <c r="A42" s="188"/>
      <c r="B42" s="188"/>
      <c r="C42" s="136"/>
      <c r="D42" s="136"/>
      <c r="E42" s="136"/>
      <c r="F42" s="136"/>
      <c r="G42" s="137"/>
      <c r="H42" s="137"/>
      <c r="I42" s="137"/>
      <c r="J42" s="137"/>
      <c r="K42" s="196"/>
      <c r="L42" s="188"/>
    </row>
    <row r="43" spans="1:12" ht="28.5" customHeight="1">
      <c r="A43" s="188"/>
      <c r="B43" s="188"/>
      <c r="C43" s="136"/>
      <c r="D43" s="136"/>
      <c r="E43" s="136"/>
      <c r="F43" s="136"/>
      <c r="G43" s="137"/>
      <c r="H43" s="137"/>
      <c r="I43" s="137"/>
      <c r="J43" s="137"/>
      <c r="K43" s="196"/>
      <c r="L43" s="188"/>
    </row>
    <row r="44" spans="1:12" ht="28.5" customHeight="1">
      <c r="A44" s="188"/>
      <c r="B44" s="188"/>
      <c r="C44" s="136"/>
      <c r="D44" s="136"/>
      <c r="E44" s="136"/>
      <c r="F44" s="136"/>
      <c r="G44" s="137"/>
      <c r="H44" s="137"/>
      <c r="I44" s="137"/>
      <c r="J44" s="137"/>
      <c r="K44" s="196"/>
      <c r="L44" s="188"/>
    </row>
    <row r="45" spans="1:12" ht="28.5" customHeight="1">
      <c r="A45" s="188"/>
      <c r="B45" s="188"/>
      <c r="C45" s="136"/>
      <c r="D45" s="136"/>
      <c r="E45" s="136"/>
      <c r="F45" s="136"/>
      <c r="G45" s="137"/>
      <c r="H45" s="137"/>
      <c r="I45" s="137"/>
      <c r="J45" s="137"/>
      <c r="K45" s="196"/>
      <c r="L45" s="188"/>
    </row>
    <row r="46" spans="1:12" ht="28.5" customHeight="1">
      <c r="A46" s="188"/>
      <c r="B46" s="188"/>
      <c r="C46" s="136"/>
      <c r="D46" s="136"/>
      <c r="E46" s="136"/>
      <c r="F46" s="136"/>
      <c r="G46" s="137"/>
      <c r="H46" s="137"/>
      <c r="I46" s="137"/>
      <c r="J46" s="137"/>
      <c r="K46" s="196"/>
      <c r="L46" s="188"/>
    </row>
    <row r="47" spans="1:12" ht="28.5" customHeight="1">
      <c r="A47" s="188"/>
      <c r="B47" s="188"/>
      <c r="C47" s="136"/>
      <c r="D47" s="136"/>
      <c r="E47" s="136"/>
      <c r="F47" s="136"/>
      <c r="G47" s="137"/>
      <c r="H47" s="137"/>
      <c r="I47" s="137"/>
      <c r="J47" s="137"/>
      <c r="K47" s="196"/>
      <c r="L47" s="188"/>
    </row>
    <row r="48" spans="1:12" ht="28.5" customHeight="1">
      <c r="A48" s="188"/>
      <c r="B48" s="188"/>
      <c r="C48" s="136"/>
      <c r="D48" s="136"/>
      <c r="E48" s="136"/>
      <c r="F48" s="136"/>
      <c r="G48" s="137"/>
      <c r="H48" s="137"/>
      <c r="I48" s="137"/>
      <c r="J48" s="137"/>
      <c r="K48" s="196"/>
      <c r="L48" s="188"/>
    </row>
    <row r="49" spans="1:12" ht="28.5" customHeight="1">
      <c r="A49" s="188"/>
      <c r="B49" s="188"/>
      <c r="C49" s="136"/>
      <c r="D49" s="136"/>
      <c r="E49" s="136"/>
      <c r="F49" s="136"/>
      <c r="G49" s="137"/>
      <c r="H49" s="137"/>
      <c r="I49" s="137"/>
      <c r="J49" s="137"/>
      <c r="K49" s="196"/>
      <c r="L49" s="188"/>
    </row>
    <row r="50" spans="1:12" ht="28.5" customHeight="1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96"/>
      <c r="L50" s="188"/>
    </row>
    <row r="51" spans="1:12" ht="28.5" customHeight="1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96"/>
      <c r="L51" s="188"/>
    </row>
    <row r="52" spans="1:12" ht="28.5" customHeight="1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96"/>
      <c r="L52" s="188"/>
    </row>
    <row r="53" spans="1:12" ht="28.5" customHeight="1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96"/>
      <c r="L53" s="188"/>
    </row>
    <row r="54" spans="1:12" ht="28.5" customHeight="1">
      <c r="A54" s="188"/>
      <c r="B54" s="188"/>
      <c r="C54" s="188"/>
      <c r="D54" s="188"/>
      <c r="E54" s="188"/>
      <c r="F54" s="188"/>
      <c r="G54" s="188"/>
      <c r="H54" s="188"/>
      <c r="I54" s="188"/>
      <c r="J54" s="196"/>
      <c r="K54" s="196"/>
      <c r="L54" s="188"/>
    </row>
    <row r="55" spans="1:12" ht="28.5" customHeight="1">
      <c r="A55" s="188"/>
      <c r="B55" s="188"/>
      <c r="C55" s="188"/>
      <c r="D55" s="188"/>
      <c r="E55" s="188"/>
      <c r="F55" s="188"/>
      <c r="G55" s="188"/>
      <c r="H55" s="188"/>
      <c r="I55" s="188"/>
      <c r="J55" s="196"/>
      <c r="K55" s="196"/>
      <c r="L55" s="188"/>
    </row>
    <row r="56" spans="1:12" ht="28.5" customHeight="1">
      <c r="A56" s="188"/>
      <c r="B56" s="188"/>
      <c r="C56" s="188"/>
      <c r="D56" s="188"/>
      <c r="E56" s="188"/>
      <c r="F56" s="188"/>
      <c r="G56" s="188"/>
      <c r="H56" s="188"/>
      <c r="I56" s="188"/>
      <c r="J56" s="196"/>
      <c r="K56" s="196"/>
      <c r="L56" s="188"/>
    </row>
    <row r="57" spans="1:12" ht="28.5" customHeight="1">
      <c r="A57" s="188"/>
      <c r="B57" s="188"/>
      <c r="C57" s="188"/>
      <c r="D57" s="188"/>
      <c r="E57" s="188"/>
      <c r="F57" s="188"/>
      <c r="G57" s="188"/>
      <c r="H57" s="188"/>
      <c r="I57" s="188"/>
      <c r="J57" s="196"/>
      <c r="K57" s="196"/>
      <c r="L57" s="188"/>
    </row>
    <row r="58" spans="1:12" ht="28.5" customHeight="1">
      <c r="A58" s="188"/>
      <c r="B58" s="188"/>
      <c r="C58" s="188"/>
      <c r="D58" s="188"/>
      <c r="E58" s="188"/>
      <c r="F58" s="188"/>
      <c r="G58" s="188"/>
      <c r="H58" s="188"/>
      <c r="I58" s="188"/>
      <c r="J58" s="196"/>
      <c r="K58" s="196"/>
      <c r="L58" s="188"/>
    </row>
    <row r="59" spans="1:12" ht="28.5" customHeight="1">
      <c r="A59" s="188"/>
      <c r="B59" s="188"/>
      <c r="C59" s="188"/>
      <c r="D59" s="188"/>
      <c r="E59" s="188"/>
      <c r="F59" s="188"/>
      <c r="G59" s="188"/>
      <c r="H59" s="188"/>
      <c r="I59" s="188"/>
      <c r="J59" s="196"/>
      <c r="K59" s="196"/>
      <c r="L59" s="188"/>
    </row>
    <row r="60" spans="1:12" ht="28.5" customHeight="1">
      <c r="A60" s="188"/>
      <c r="B60" s="188"/>
      <c r="C60" s="188"/>
      <c r="D60" s="188"/>
      <c r="E60" s="188"/>
      <c r="F60" s="188"/>
      <c r="G60" s="188"/>
      <c r="H60" s="188"/>
      <c r="I60" s="188"/>
      <c r="J60" s="196"/>
      <c r="K60" s="196"/>
      <c r="L60" s="188"/>
    </row>
    <row r="61" spans="1:12" ht="28.5" customHeight="1">
      <c r="A61" s="188"/>
      <c r="B61" s="188"/>
      <c r="C61" s="188"/>
      <c r="D61" s="188"/>
      <c r="E61" s="188"/>
      <c r="F61" s="188"/>
      <c r="G61" s="188"/>
      <c r="H61" s="188"/>
      <c r="I61" s="188"/>
      <c r="J61" s="196"/>
      <c r="K61" s="196"/>
      <c r="L61" s="188"/>
    </row>
    <row r="62" spans="1:12" ht="28.5" customHeight="1">
      <c r="A62" s="188"/>
      <c r="B62" s="188"/>
      <c r="C62" s="188"/>
      <c r="D62" s="188"/>
      <c r="E62" s="188"/>
      <c r="F62" s="188"/>
      <c r="G62" s="188"/>
      <c r="H62" s="188"/>
      <c r="I62" s="188"/>
      <c r="J62" s="196"/>
      <c r="K62" s="196"/>
      <c r="L62" s="188"/>
    </row>
    <row r="63" spans="1:12" ht="28.5" customHeight="1">
      <c r="A63" s="188"/>
      <c r="B63" s="188"/>
      <c r="C63" s="188"/>
      <c r="D63" s="188"/>
      <c r="E63" s="188"/>
      <c r="F63" s="188"/>
      <c r="G63" s="188"/>
      <c r="H63" s="188"/>
      <c r="I63" s="188"/>
      <c r="J63" s="196"/>
      <c r="K63" s="196"/>
      <c r="L63" s="188"/>
    </row>
    <row r="64" spans="1:12" ht="28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96"/>
      <c r="K64" s="196"/>
      <c r="L64" s="188"/>
    </row>
    <row r="65" spans="1:12" ht="28.5" customHeight="1">
      <c r="A65" s="188"/>
      <c r="B65" s="188"/>
      <c r="C65" s="188"/>
      <c r="D65" s="188"/>
      <c r="E65" s="188"/>
      <c r="F65" s="188"/>
      <c r="G65" s="188"/>
      <c r="H65" s="188"/>
      <c r="I65" s="188"/>
      <c r="J65" s="196"/>
      <c r="K65" s="196"/>
      <c r="L65" s="188"/>
    </row>
    <row r="66" spans="1:12" ht="28.5" customHeight="1">
      <c r="A66" s="188"/>
      <c r="B66" s="188"/>
      <c r="C66" s="188"/>
      <c r="D66" s="188"/>
      <c r="E66" s="188"/>
      <c r="F66" s="188"/>
      <c r="G66" s="188"/>
      <c r="H66" s="188"/>
      <c r="I66" s="188"/>
      <c r="J66" s="196"/>
      <c r="K66" s="196"/>
      <c r="L66" s="188"/>
    </row>
    <row r="67" spans="1:12" ht="28.5" customHeight="1">
      <c r="A67" s="188"/>
      <c r="B67" s="188"/>
      <c r="C67" s="188"/>
      <c r="D67" s="188"/>
      <c r="E67" s="188"/>
      <c r="F67" s="188"/>
      <c r="G67" s="188"/>
      <c r="H67" s="188"/>
      <c r="I67" s="188"/>
      <c r="J67" s="196"/>
      <c r="K67" s="196"/>
      <c r="L67" s="188"/>
    </row>
    <row r="68" spans="1:12" ht="28.5" customHeight="1">
      <c r="A68" s="188"/>
      <c r="B68" s="188"/>
      <c r="C68" s="188"/>
      <c r="D68" s="188"/>
      <c r="E68" s="188"/>
      <c r="F68" s="188"/>
      <c r="G68" s="188"/>
      <c r="H68" s="188"/>
      <c r="I68" s="188"/>
      <c r="J68" s="196"/>
      <c r="K68" s="196"/>
      <c r="L68" s="188"/>
    </row>
    <row r="69" spans="1:12" ht="28.5" customHeight="1">
      <c r="A69" s="188"/>
      <c r="B69" s="188"/>
      <c r="C69" s="188"/>
      <c r="D69" s="188"/>
      <c r="E69" s="188"/>
      <c r="F69" s="188"/>
      <c r="G69" s="188"/>
      <c r="H69" s="188"/>
      <c r="I69" s="188"/>
      <c r="J69" s="196"/>
      <c r="K69" s="196"/>
      <c r="L69" s="188"/>
    </row>
  </sheetData>
  <sheetProtection/>
  <mergeCells count="11">
    <mergeCell ref="A2:L2"/>
    <mergeCell ref="A4:B4"/>
    <mergeCell ref="C4:L4"/>
    <mergeCell ref="C5:E5"/>
    <mergeCell ref="H5:I5"/>
    <mergeCell ref="J5:L5"/>
    <mergeCell ref="C7:F7"/>
    <mergeCell ref="A5:A6"/>
    <mergeCell ref="B5:B6"/>
    <mergeCell ref="F5:F6"/>
    <mergeCell ref="G5:G6"/>
  </mergeCells>
  <printOptions/>
  <pageMargins left="0.75" right="0.75" top="0.98" bottom="0.98" header="0.5" footer="0.5"/>
  <pageSetup fitToHeight="1" fitToWidth="1" horizontalDpi="600" verticalDpi="600" orientation="landscape" paperSize="10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54"/>
  <sheetViews>
    <sheetView tabSelected="1" workbookViewId="0" topLeftCell="A1">
      <pane xSplit="4" ySplit="6" topLeftCell="E25" activePane="bottomRight" state="frozen"/>
      <selection pane="bottomRight" activeCell="A36" sqref="A36:IV36"/>
    </sheetView>
  </sheetViews>
  <sheetFormatPr defaultColWidth="9.00390625" defaultRowHeight="28.5" customHeight="1"/>
  <cols>
    <col min="1" max="3" width="6.625" style="18" customWidth="1"/>
    <col min="4" max="4" width="31.00390625" style="18" customWidth="1"/>
    <col min="5" max="5" width="20.75390625" style="110" customWidth="1"/>
    <col min="6" max="6" width="18.875" style="110" customWidth="1"/>
    <col min="7" max="7" width="18.625" style="110" customWidth="1"/>
    <col min="8" max="9" width="10.25390625" style="18" customWidth="1"/>
    <col min="10" max="10" width="13.375" style="111" customWidth="1"/>
    <col min="11" max="11" width="16.00390625" style="111" customWidth="1"/>
    <col min="12" max="12" width="16.00390625" style="18" customWidth="1"/>
    <col min="13" max="16384" width="9.00390625" style="18" customWidth="1"/>
  </cols>
  <sheetData>
    <row r="1" spans="1:10" ht="28.5" customHeight="1">
      <c r="A1" s="66" t="s">
        <v>137</v>
      </c>
      <c r="B1" s="66"/>
      <c r="C1" s="66"/>
      <c r="D1" s="112"/>
      <c r="E1" s="113"/>
      <c r="F1" s="113"/>
      <c r="G1" s="113"/>
      <c r="H1" s="112"/>
      <c r="I1" s="138"/>
      <c r="J1" s="111" t="s">
        <v>1</v>
      </c>
    </row>
    <row r="2" spans="1:12" ht="28.5" customHeight="1">
      <c r="A2" s="114" t="s">
        <v>138</v>
      </c>
      <c r="B2" s="114"/>
      <c r="C2" s="114"/>
      <c r="D2" s="114"/>
      <c r="E2" s="114"/>
      <c r="F2" s="114"/>
      <c r="G2" s="114"/>
      <c r="H2" s="115"/>
      <c r="I2" s="115"/>
      <c r="J2" s="115"/>
      <c r="K2" s="115"/>
      <c r="L2" s="115"/>
    </row>
    <row r="3" spans="3:11" ht="28.5" customHeight="1">
      <c r="C3" s="112"/>
      <c r="D3" s="116"/>
      <c r="E3" s="117"/>
      <c r="F3" s="117"/>
      <c r="G3" s="118" t="s">
        <v>3</v>
      </c>
      <c r="H3" s="119"/>
      <c r="K3" s="139"/>
    </row>
    <row r="4" spans="1:11" s="109" customFormat="1" ht="28.5" customHeight="1">
      <c r="A4" s="120" t="s">
        <v>67</v>
      </c>
      <c r="B4" s="121"/>
      <c r="C4" s="122"/>
      <c r="D4" s="123" t="s">
        <v>68</v>
      </c>
      <c r="E4" s="124" t="s">
        <v>69</v>
      </c>
      <c r="F4" s="44" t="s">
        <v>70</v>
      </c>
      <c r="G4" s="44"/>
      <c r="J4" s="140"/>
      <c r="K4" s="140"/>
    </row>
    <row r="5" spans="1:7" ht="28.5" customHeight="1">
      <c r="A5" s="125" t="s">
        <v>72</v>
      </c>
      <c r="B5" s="125" t="s">
        <v>73</v>
      </c>
      <c r="C5" s="125" t="s">
        <v>74</v>
      </c>
      <c r="D5" s="126"/>
      <c r="E5" s="127"/>
      <c r="F5" s="44" t="s">
        <v>75</v>
      </c>
      <c r="G5" s="128" t="s">
        <v>76</v>
      </c>
    </row>
    <row r="6" spans="1:7" ht="28.5" customHeight="1">
      <c r="A6" s="129" t="s">
        <v>139</v>
      </c>
      <c r="B6" s="130"/>
      <c r="C6" s="130"/>
      <c r="D6" s="131"/>
      <c r="E6" s="132">
        <f>SUM(E7:E35)</f>
        <v>77734324.39000002</v>
      </c>
      <c r="F6" s="132">
        <f>SUM(F7:F35)</f>
        <v>25379881.880000003</v>
      </c>
      <c r="G6" s="132">
        <f>SUM(G7:G35)</f>
        <v>52354442.510000005</v>
      </c>
    </row>
    <row r="7" spans="1:7" ht="28.5" customHeight="1">
      <c r="A7" s="133" t="s">
        <v>83</v>
      </c>
      <c r="B7" s="133" t="s">
        <v>84</v>
      </c>
      <c r="C7" s="133" t="s">
        <v>85</v>
      </c>
      <c r="D7" s="134" t="s">
        <v>86</v>
      </c>
      <c r="E7" s="135">
        <v>10000</v>
      </c>
      <c r="F7" s="69">
        <v>0</v>
      </c>
      <c r="G7" s="69">
        <v>10000</v>
      </c>
    </row>
    <row r="8" spans="1:7" ht="28.5" customHeight="1">
      <c r="A8" s="133" t="s">
        <v>83</v>
      </c>
      <c r="B8" s="133" t="s">
        <v>84</v>
      </c>
      <c r="C8" s="133" t="s">
        <v>88</v>
      </c>
      <c r="D8" s="134" t="s">
        <v>89</v>
      </c>
      <c r="E8" s="135">
        <v>24000</v>
      </c>
      <c r="F8" s="69">
        <v>0</v>
      </c>
      <c r="G8" s="69">
        <v>24000</v>
      </c>
    </row>
    <row r="9" spans="1:7" ht="28.5" customHeight="1">
      <c r="A9" s="133" t="s">
        <v>83</v>
      </c>
      <c r="B9" s="133" t="s">
        <v>91</v>
      </c>
      <c r="C9" s="133" t="s">
        <v>84</v>
      </c>
      <c r="D9" s="134" t="s">
        <v>92</v>
      </c>
      <c r="E9" s="135">
        <v>16547566.82</v>
      </c>
      <c r="F9" s="69">
        <v>16547566.82</v>
      </c>
      <c r="G9" s="69">
        <v>0</v>
      </c>
    </row>
    <row r="10" spans="1:7" ht="28.5" customHeight="1">
      <c r="A10" s="133" t="s">
        <v>83</v>
      </c>
      <c r="B10" s="133" t="s">
        <v>91</v>
      </c>
      <c r="C10" s="133" t="s">
        <v>93</v>
      </c>
      <c r="D10" s="134" t="s">
        <v>94</v>
      </c>
      <c r="E10" s="135">
        <v>6978739.51</v>
      </c>
      <c r="F10" s="69">
        <v>0</v>
      </c>
      <c r="G10" s="69">
        <v>6978739.51</v>
      </c>
    </row>
    <row r="11" spans="1:7" ht="28.5" customHeight="1">
      <c r="A11" s="133" t="s">
        <v>83</v>
      </c>
      <c r="B11" s="133" t="s">
        <v>91</v>
      </c>
      <c r="C11" s="133" t="s">
        <v>95</v>
      </c>
      <c r="D11" s="134" t="s">
        <v>96</v>
      </c>
      <c r="E11" s="135">
        <v>8572489.06</v>
      </c>
      <c r="F11" s="69">
        <v>8572489.06</v>
      </c>
      <c r="G11" s="69">
        <v>0</v>
      </c>
    </row>
    <row r="12" spans="1:7" ht="28.5" customHeight="1">
      <c r="A12" s="133" t="s">
        <v>83</v>
      </c>
      <c r="B12" s="133" t="s">
        <v>91</v>
      </c>
      <c r="C12" s="133" t="s">
        <v>88</v>
      </c>
      <c r="D12" s="134" t="s">
        <v>97</v>
      </c>
      <c r="E12" s="135">
        <v>30000</v>
      </c>
      <c r="F12" s="69">
        <v>0</v>
      </c>
      <c r="G12" s="69">
        <v>30000</v>
      </c>
    </row>
    <row r="13" spans="1:7" ht="28.5" customHeight="1">
      <c r="A13" s="133" t="s">
        <v>83</v>
      </c>
      <c r="B13" s="133" t="s">
        <v>98</v>
      </c>
      <c r="C13" s="133" t="s">
        <v>93</v>
      </c>
      <c r="D13" s="134" t="s">
        <v>94</v>
      </c>
      <c r="E13" s="135">
        <v>6542285.92</v>
      </c>
      <c r="F13" s="69">
        <v>0</v>
      </c>
      <c r="G13" s="69">
        <v>6542285.92</v>
      </c>
    </row>
    <row r="14" spans="1:7" ht="28.5" customHeight="1">
      <c r="A14" s="133" t="s">
        <v>99</v>
      </c>
      <c r="B14" s="133" t="s">
        <v>84</v>
      </c>
      <c r="C14" s="133" t="s">
        <v>100</v>
      </c>
      <c r="D14" s="134" t="s">
        <v>101</v>
      </c>
      <c r="E14" s="135">
        <v>260700</v>
      </c>
      <c r="F14" s="69">
        <v>0</v>
      </c>
      <c r="G14" s="69">
        <v>260700</v>
      </c>
    </row>
    <row r="15" spans="1:7" ht="28.5" customHeight="1">
      <c r="A15" s="133" t="s">
        <v>99</v>
      </c>
      <c r="B15" s="133" t="s">
        <v>84</v>
      </c>
      <c r="C15" s="133" t="s">
        <v>88</v>
      </c>
      <c r="D15" s="134" t="s">
        <v>102</v>
      </c>
      <c r="E15" s="135">
        <v>7399122.17</v>
      </c>
      <c r="F15" s="69">
        <v>0</v>
      </c>
      <c r="G15" s="69">
        <v>7399122.17</v>
      </c>
    </row>
    <row r="16" spans="1:7" ht="28.5" customHeight="1">
      <c r="A16" s="133" t="s">
        <v>103</v>
      </c>
      <c r="B16" s="133" t="s">
        <v>93</v>
      </c>
      <c r="C16" s="133" t="s">
        <v>85</v>
      </c>
      <c r="D16" s="134" t="s">
        <v>104</v>
      </c>
      <c r="E16" s="135">
        <v>6034210.73</v>
      </c>
      <c r="F16" s="69">
        <v>0</v>
      </c>
      <c r="G16" s="69">
        <v>6034210.73</v>
      </c>
    </row>
    <row r="17" spans="1:7" ht="28.5" customHeight="1">
      <c r="A17" s="133" t="s">
        <v>103</v>
      </c>
      <c r="B17" s="133" t="s">
        <v>93</v>
      </c>
      <c r="C17" s="133" t="s">
        <v>88</v>
      </c>
      <c r="D17" s="134" t="s">
        <v>105</v>
      </c>
      <c r="E17" s="135">
        <v>83000</v>
      </c>
      <c r="F17" s="69">
        <v>0</v>
      </c>
      <c r="G17" s="69">
        <v>83000</v>
      </c>
    </row>
    <row r="18" spans="1:7" ht="28.5" customHeight="1">
      <c r="A18" s="133" t="s">
        <v>103</v>
      </c>
      <c r="B18" s="133" t="s">
        <v>106</v>
      </c>
      <c r="C18" s="133" t="s">
        <v>84</v>
      </c>
      <c r="D18" s="134" t="s">
        <v>107</v>
      </c>
      <c r="E18" s="135">
        <v>165615</v>
      </c>
      <c r="F18" s="69">
        <v>165615</v>
      </c>
      <c r="G18" s="69">
        <v>0</v>
      </c>
    </row>
    <row r="19" spans="1:7" ht="28.5" customHeight="1">
      <c r="A19" s="133" t="s">
        <v>103</v>
      </c>
      <c r="B19" s="133" t="s">
        <v>106</v>
      </c>
      <c r="C19" s="133" t="s">
        <v>93</v>
      </c>
      <c r="D19" s="134" t="s">
        <v>108</v>
      </c>
      <c r="E19" s="135">
        <v>94211</v>
      </c>
      <c r="F19" s="69">
        <v>94211</v>
      </c>
      <c r="G19" s="69">
        <v>0</v>
      </c>
    </row>
    <row r="20" spans="1:7" ht="28.5" customHeight="1">
      <c r="A20" s="133" t="s">
        <v>103</v>
      </c>
      <c r="B20" s="133" t="s">
        <v>109</v>
      </c>
      <c r="C20" s="133" t="s">
        <v>106</v>
      </c>
      <c r="D20" s="134" t="s">
        <v>110</v>
      </c>
      <c r="E20" s="135">
        <v>875631.04</v>
      </c>
      <c r="F20" s="69">
        <v>0</v>
      </c>
      <c r="G20" s="69">
        <v>875631.04</v>
      </c>
    </row>
    <row r="21" spans="1:7" ht="28.5" customHeight="1">
      <c r="A21" s="133" t="s">
        <v>103</v>
      </c>
      <c r="B21" s="133" t="s">
        <v>109</v>
      </c>
      <c r="C21" s="133" t="s">
        <v>88</v>
      </c>
      <c r="D21" s="134" t="s">
        <v>111</v>
      </c>
      <c r="E21" s="135">
        <v>134562</v>
      </c>
      <c r="F21" s="69">
        <v>0</v>
      </c>
      <c r="G21" s="69">
        <v>134562</v>
      </c>
    </row>
    <row r="22" spans="1:7" ht="28.5" customHeight="1">
      <c r="A22" s="133" t="s">
        <v>103</v>
      </c>
      <c r="B22" s="133" t="s">
        <v>88</v>
      </c>
      <c r="C22" s="133" t="s">
        <v>88</v>
      </c>
      <c r="D22" s="134" t="s">
        <v>112</v>
      </c>
      <c r="E22" s="135">
        <v>240000</v>
      </c>
      <c r="F22" s="69">
        <v>0</v>
      </c>
      <c r="G22" s="69">
        <v>240000</v>
      </c>
    </row>
    <row r="23" spans="1:7" ht="28.5" customHeight="1">
      <c r="A23" s="133" t="s">
        <v>113</v>
      </c>
      <c r="B23" s="133" t="s">
        <v>114</v>
      </c>
      <c r="C23" s="133" t="s">
        <v>85</v>
      </c>
      <c r="D23" s="134" t="s">
        <v>115</v>
      </c>
      <c r="E23" s="135">
        <v>273600</v>
      </c>
      <c r="F23" s="69">
        <v>0</v>
      </c>
      <c r="G23" s="69">
        <v>273600</v>
      </c>
    </row>
    <row r="24" spans="1:7" ht="28.5" customHeight="1">
      <c r="A24" s="133" t="s">
        <v>113</v>
      </c>
      <c r="B24" s="133" t="s">
        <v>114</v>
      </c>
      <c r="C24" s="133" t="s">
        <v>88</v>
      </c>
      <c r="D24" s="134" t="s">
        <v>116</v>
      </c>
      <c r="E24" s="135">
        <v>434400</v>
      </c>
      <c r="F24" s="69">
        <v>0</v>
      </c>
      <c r="G24" s="69">
        <v>434400</v>
      </c>
    </row>
    <row r="25" spans="1:7" ht="28.5" customHeight="1">
      <c r="A25" s="133" t="s">
        <v>113</v>
      </c>
      <c r="B25" s="133" t="s">
        <v>109</v>
      </c>
      <c r="C25" s="133" t="s">
        <v>88</v>
      </c>
      <c r="D25" s="134" t="s">
        <v>117</v>
      </c>
      <c r="E25" s="135">
        <v>300000</v>
      </c>
      <c r="F25" s="69">
        <v>0</v>
      </c>
      <c r="G25" s="69">
        <v>300000</v>
      </c>
    </row>
    <row r="26" spans="1:7" ht="28.5" customHeight="1">
      <c r="A26" s="133" t="s">
        <v>118</v>
      </c>
      <c r="B26" s="133" t="s">
        <v>91</v>
      </c>
      <c r="C26" s="133" t="s">
        <v>84</v>
      </c>
      <c r="D26" s="134" t="s">
        <v>119</v>
      </c>
      <c r="E26" s="135">
        <v>150000</v>
      </c>
      <c r="F26" s="69">
        <v>0</v>
      </c>
      <c r="G26" s="69">
        <v>150000</v>
      </c>
    </row>
    <row r="27" spans="1:7" ht="28.5" customHeight="1">
      <c r="A27" s="133" t="s">
        <v>120</v>
      </c>
      <c r="B27" s="133" t="s">
        <v>84</v>
      </c>
      <c r="C27" s="133" t="s">
        <v>88</v>
      </c>
      <c r="D27" s="134" t="s">
        <v>121</v>
      </c>
      <c r="E27" s="135">
        <v>1200000</v>
      </c>
      <c r="F27" s="69">
        <v>0</v>
      </c>
      <c r="G27" s="69">
        <v>1200000</v>
      </c>
    </row>
    <row r="28" spans="1:7" ht="28.5" customHeight="1">
      <c r="A28" s="133" t="s">
        <v>120</v>
      </c>
      <c r="B28" s="133" t="s">
        <v>106</v>
      </c>
      <c r="C28" s="133" t="s">
        <v>84</v>
      </c>
      <c r="D28" s="134" t="s">
        <v>122</v>
      </c>
      <c r="E28" s="135">
        <v>4920000</v>
      </c>
      <c r="F28" s="69">
        <v>0</v>
      </c>
      <c r="G28" s="69">
        <v>4920000</v>
      </c>
    </row>
    <row r="29" spans="1:7" ht="28.5" customHeight="1">
      <c r="A29" s="133" t="s">
        <v>123</v>
      </c>
      <c r="B29" s="133" t="s">
        <v>84</v>
      </c>
      <c r="C29" s="133" t="s">
        <v>124</v>
      </c>
      <c r="D29" s="134" t="s">
        <v>125</v>
      </c>
      <c r="E29" s="135">
        <v>20000</v>
      </c>
      <c r="F29" s="69">
        <v>0</v>
      </c>
      <c r="G29" s="69">
        <v>20000</v>
      </c>
    </row>
    <row r="30" spans="1:7" ht="28.5" customHeight="1">
      <c r="A30" s="133" t="s">
        <v>123</v>
      </c>
      <c r="B30" s="133" t="s">
        <v>84</v>
      </c>
      <c r="C30" s="133" t="s">
        <v>88</v>
      </c>
      <c r="D30" s="134" t="s">
        <v>126</v>
      </c>
      <c r="E30" s="135">
        <v>1408373.42</v>
      </c>
      <c r="F30" s="69">
        <v>0</v>
      </c>
      <c r="G30" s="69">
        <v>1408373.42</v>
      </c>
    </row>
    <row r="31" spans="1:7" ht="28.5" customHeight="1">
      <c r="A31" s="133" t="s">
        <v>123</v>
      </c>
      <c r="B31" s="133" t="s">
        <v>93</v>
      </c>
      <c r="C31" s="133" t="s">
        <v>88</v>
      </c>
      <c r="D31" s="134" t="s">
        <v>127</v>
      </c>
      <c r="E31" s="135">
        <v>13959317.72</v>
      </c>
      <c r="F31" s="69">
        <v>0</v>
      </c>
      <c r="G31" s="69">
        <v>13959317.72</v>
      </c>
    </row>
    <row r="32" spans="1:7" ht="28.5" customHeight="1">
      <c r="A32" s="133" t="s">
        <v>123</v>
      </c>
      <c r="B32" s="133" t="s">
        <v>91</v>
      </c>
      <c r="C32" s="133" t="s">
        <v>128</v>
      </c>
      <c r="D32" s="134" t="s">
        <v>129</v>
      </c>
      <c r="E32" s="135">
        <v>500000</v>
      </c>
      <c r="F32" s="69">
        <v>0</v>
      </c>
      <c r="G32" s="69">
        <v>500000</v>
      </c>
    </row>
    <row r="33" spans="1:7" ht="28.5" customHeight="1">
      <c r="A33" s="133" t="s">
        <v>123</v>
      </c>
      <c r="B33" s="133" t="s">
        <v>91</v>
      </c>
      <c r="C33" s="133" t="s">
        <v>130</v>
      </c>
      <c r="D33" s="134" t="s">
        <v>131</v>
      </c>
      <c r="E33" s="135">
        <v>250000</v>
      </c>
      <c r="F33" s="69">
        <v>0</v>
      </c>
      <c r="G33" s="69">
        <v>250000</v>
      </c>
    </row>
    <row r="34" spans="1:7" ht="28.5" customHeight="1">
      <c r="A34" s="133" t="s">
        <v>132</v>
      </c>
      <c r="B34" s="133" t="s">
        <v>84</v>
      </c>
      <c r="C34" s="133" t="s">
        <v>93</v>
      </c>
      <c r="D34" s="134" t="s">
        <v>94</v>
      </c>
      <c r="E34" s="135">
        <v>60000</v>
      </c>
      <c r="F34" s="69">
        <v>0</v>
      </c>
      <c r="G34" s="69">
        <v>60000</v>
      </c>
    </row>
    <row r="35" spans="1:7" ht="28.5" customHeight="1">
      <c r="A35" s="133" t="s">
        <v>132</v>
      </c>
      <c r="B35" s="133" t="s">
        <v>93</v>
      </c>
      <c r="C35" s="133" t="s">
        <v>128</v>
      </c>
      <c r="D35" s="134" t="s">
        <v>133</v>
      </c>
      <c r="E35" s="135">
        <v>266500</v>
      </c>
      <c r="F35" s="69">
        <v>0</v>
      </c>
      <c r="G35" s="69">
        <v>266500</v>
      </c>
    </row>
    <row r="36" spans="1:7" ht="28.5" customHeight="1">
      <c r="A36" s="136"/>
      <c r="B36" s="136"/>
      <c r="C36" s="136"/>
      <c r="D36" s="136"/>
      <c r="E36" s="137"/>
      <c r="F36" s="137"/>
      <c r="G36" s="137"/>
    </row>
    <row r="37" spans="1:7" ht="28.5" customHeight="1">
      <c r="A37" s="136"/>
      <c r="B37" s="136"/>
      <c r="C37" s="136"/>
      <c r="D37" s="136"/>
      <c r="E37" s="137"/>
      <c r="F37" s="137"/>
      <c r="G37" s="137"/>
    </row>
    <row r="38" spans="1:7" ht="28.5" customHeight="1">
      <c r="A38" s="136"/>
      <c r="B38" s="136"/>
      <c r="C38" s="136"/>
      <c r="D38" s="136"/>
      <c r="E38" s="137"/>
      <c r="F38" s="137"/>
      <c r="G38" s="137"/>
    </row>
    <row r="39" spans="1:7" ht="28.5" customHeight="1">
      <c r="A39" s="136"/>
      <c r="B39" s="136"/>
      <c r="C39" s="136"/>
      <c r="D39" s="136"/>
      <c r="E39" s="137"/>
      <c r="F39" s="137"/>
      <c r="G39" s="137"/>
    </row>
    <row r="40" spans="1:7" ht="28.5" customHeight="1">
      <c r="A40" s="136"/>
      <c r="B40" s="136"/>
      <c r="C40" s="136"/>
      <c r="D40" s="136"/>
      <c r="E40" s="137"/>
      <c r="F40" s="137"/>
      <c r="G40" s="137"/>
    </row>
    <row r="41" spans="1:7" ht="28.5" customHeight="1">
      <c r="A41" s="136"/>
      <c r="B41" s="136"/>
      <c r="C41" s="136"/>
      <c r="D41" s="136"/>
      <c r="E41" s="137"/>
      <c r="F41" s="137"/>
      <c r="G41" s="137"/>
    </row>
    <row r="42" spans="1:7" ht="28.5" customHeight="1">
      <c r="A42" s="136"/>
      <c r="B42" s="136"/>
      <c r="C42" s="136"/>
      <c r="D42" s="136"/>
      <c r="E42" s="137"/>
      <c r="F42" s="137"/>
      <c r="G42" s="137"/>
    </row>
    <row r="43" spans="1:7" ht="28.5" customHeight="1">
      <c r="A43" s="136"/>
      <c r="B43" s="136"/>
      <c r="C43" s="136"/>
      <c r="D43" s="136"/>
      <c r="E43" s="137"/>
      <c r="F43" s="137"/>
      <c r="G43" s="137"/>
    </row>
    <row r="44" spans="1:7" ht="28.5" customHeight="1">
      <c r="A44" s="136"/>
      <c r="B44" s="136"/>
      <c r="C44" s="136"/>
      <c r="D44" s="136"/>
      <c r="E44" s="137"/>
      <c r="F44" s="137"/>
      <c r="G44" s="137"/>
    </row>
    <row r="45" spans="1:7" ht="28.5" customHeight="1">
      <c r="A45" s="136"/>
      <c r="B45" s="136"/>
      <c r="C45" s="136"/>
      <c r="D45" s="136"/>
      <c r="E45" s="137"/>
      <c r="F45" s="137"/>
      <c r="G45" s="137"/>
    </row>
    <row r="46" spans="1:7" ht="28.5" customHeight="1">
      <c r="A46" s="136"/>
      <c r="B46" s="136"/>
      <c r="C46" s="136"/>
      <c r="D46" s="136"/>
      <c r="E46" s="137"/>
      <c r="F46" s="137"/>
      <c r="G46" s="137"/>
    </row>
    <row r="47" spans="1:7" ht="28.5" customHeight="1">
      <c r="A47" s="136"/>
      <c r="B47" s="136"/>
      <c r="C47" s="136"/>
      <c r="D47" s="136"/>
      <c r="E47" s="137"/>
      <c r="F47" s="137"/>
      <c r="G47" s="137"/>
    </row>
    <row r="48" spans="1:7" ht="28.5" customHeight="1">
      <c r="A48" s="136"/>
      <c r="B48" s="136"/>
      <c r="C48" s="136"/>
      <c r="D48" s="136"/>
      <c r="E48" s="137"/>
      <c r="F48" s="137"/>
      <c r="G48" s="137"/>
    </row>
    <row r="49" spans="1:7" ht="28.5" customHeight="1">
      <c r="A49" s="136"/>
      <c r="B49" s="136"/>
      <c r="C49" s="136"/>
      <c r="D49" s="136"/>
      <c r="E49" s="137"/>
      <c r="F49" s="137"/>
      <c r="G49" s="137"/>
    </row>
    <row r="50" spans="1:7" ht="28.5" customHeight="1">
      <c r="A50" s="136"/>
      <c r="B50" s="136"/>
      <c r="C50" s="136"/>
      <c r="D50" s="136"/>
      <c r="E50" s="137"/>
      <c r="F50" s="137"/>
      <c r="G50" s="137"/>
    </row>
    <row r="51" spans="1:7" ht="28.5" customHeight="1">
      <c r="A51" s="136"/>
      <c r="B51" s="136"/>
      <c r="C51" s="136"/>
      <c r="D51" s="136"/>
      <c r="E51" s="137"/>
      <c r="F51" s="137"/>
      <c r="G51" s="137"/>
    </row>
    <row r="52" spans="1:7" ht="28.5" customHeight="1">
      <c r="A52" s="136"/>
      <c r="B52" s="136"/>
      <c r="C52" s="136"/>
      <c r="D52" s="136"/>
      <c r="E52" s="137"/>
      <c r="F52" s="137"/>
      <c r="G52" s="137"/>
    </row>
    <row r="53" spans="1:7" ht="28.5" customHeight="1">
      <c r="A53" s="136"/>
      <c r="B53" s="136"/>
      <c r="C53" s="136"/>
      <c r="D53" s="136"/>
      <c r="E53" s="137"/>
      <c r="F53" s="137"/>
      <c r="G53" s="137"/>
    </row>
    <row r="54" spans="1:7" ht="28.5" customHeight="1">
      <c r="A54" s="136"/>
      <c r="B54" s="136"/>
      <c r="C54" s="136"/>
      <c r="D54" s="136"/>
      <c r="E54" s="137"/>
      <c r="F54" s="137"/>
      <c r="G54" s="137"/>
    </row>
  </sheetData>
  <sheetProtection/>
  <mergeCells count="7">
    <mergeCell ref="A1:C1"/>
    <mergeCell ref="A2:G2"/>
    <mergeCell ref="A4:C4"/>
    <mergeCell ref="F4:G4"/>
    <mergeCell ref="A6:D6"/>
    <mergeCell ref="D4:D5"/>
    <mergeCell ref="E4:E5"/>
  </mergeCells>
  <printOptions horizontalCentered="1"/>
  <pageMargins left="0.16" right="0.16" top="0.39" bottom="0.39" header="0.51" footer="0.51"/>
  <pageSetup fitToHeight="1" fitToWidth="1" horizontalDpi="600" verticalDpi="600"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pane xSplit="2" ySplit="5" topLeftCell="C23" activePane="bottomRight" state="frozen"/>
      <selection pane="bottomRight" activeCell="F27" sqref="F27"/>
    </sheetView>
  </sheetViews>
  <sheetFormatPr defaultColWidth="9.00390625" defaultRowHeight="28.5" customHeight="1"/>
  <cols>
    <col min="1" max="1" width="18.00390625" style="87" customWidth="1"/>
    <col min="2" max="2" width="34.875" style="88" customWidth="1"/>
    <col min="3" max="3" width="32.125" style="89" customWidth="1"/>
    <col min="4" max="16384" width="9.00390625" style="89" customWidth="1"/>
  </cols>
  <sheetData>
    <row r="1" ht="28.5" customHeight="1">
      <c r="A1" s="103" t="s">
        <v>140</v>
      </c>
    </row>
    <row r="2" spans="1:3" ht="28.5" customHeight="1">
      <c r="A2" s="91" t="s">
        <v>141</v>
      </c>
      <c r="B2" s="91"/>
      <c r="C2" s="91"/>
    </row>
    <row r="3" ht="28.5" customHeight="1">
      <c r="C3" s="73" t="s">
        <v>142</v>
      </c>
    </row>
    <row r="4" spans="1:3" s="86" customFormat="1" ht="28.5" customHeight="1">
      <c r="A4" s="92" t="s">
        <v>143</v>
      </c>
      <c r="B4" s="92"/>
      <c r="C4" s="93" t="s">
        <v>69</v>
      </c>
    </row>
    <row r="5" spans="1:3" s="86" customFormat="1" ht="28.5" customHeight="1">
      <c r="A5" s="94" t="s">
        <v>144</v>
      </c>
      <c r="B5" s="92" t="s">
        <v>145</v>
      </c>
      <c r="C5" s="95"/>
    </row>
    <row r="6" spans="1:3" s="86" customFormat="1" ht="28.5" customHeight="1">
      <c r="A6" s="104" t="s">
        <v>139</v>
      </c>
      <c r="B6" s="105"/>
      <c r="C6" s="106">
        <f>SUM(C7,C19,C34)</f>
        <v>25379881.880000003</v>
      </c>
    </row>
    <row r="7" spans="1:3" ht="28.5" customHeight="1">
      <c r="A7" s="107" t="s">
        <v>146</v>
      </c>
      <c r="B7" s="107" t="s">
        <v>147</v>
      </c>
      <c r="C7" s="108">
        <f>SUM(C8:C18)</f>
        <v>22833921.680000003</v>
      </c>
    </row>
    <row r="8" spans="1:3" ht="28.5" customHeight="1">
      <c r="A8" s="107" t="s">
        <v>148</v>
      </c>
      <c r="B8" s="107" t="s">
        <v>149</v>
      </c>
      <c r="C8" s="101">
        <v>2848320</v>
      </c>
    </row>
    <row r="9" spans="1:3" ht="28.5" customHeight="1">
      <c r="A9" s="107" t="s">
        <v>150</v>
      </c>
      <c r="B9" s="107" t="s">
        <v>151</v>
      </c>
      <c r="C9" s="101">
        <v>11285744</v>
      </c>
    </row>
    <row r="10" spans="1:3" ht="28.5" customHeight="1">
      <c r="A10" s="107" t="s">
        <v>152</v>
      </c>
      <c r="B10" s="107" t="s">
        <v>153</v>
      </c>
      <c r="C10" s="101">
        <v>2068506</v>
      </c>
    </row>
    <row r="11" spans="1:3" ht="28.5" customHeight="1">
      <c r="A11" s="107" t="s">
        <v>154</v>
      </c>
      <c r="B11" s="107" t="s">
        <v>155</v>
      </c>
      <c r="C11" s="101">
        <v>286200</v>
      </c>
    </row>
    <row r="12" spans="1:3" ht="28.5" customHeight="1">
      <c r="A12" s="107" t="s">
        <v>156</v>
      </c>
      <c r="B12" s="107" t="s">
        <v>157</v>
      </c>
      <c r="C12" s="101">
        <v>1563866.88</v>
      </c>
    </row>
    <row r="13" spans="1:3" ht="28.5" customHeight="1">
      <c r="A13" s="107" t="s">
        <v>158</v>
      </c>
      <c r="B13" s="107" t="s">
        <v>159</v>
      </c>
      <c r="C13" s="101">
        <v>781933.44</v>
      </c>
    </row>
    <row r="14" spans="1:3" ht="28.5" customHeight="1">
      <c r="A14" s="107" t="s">
        <v>160</v>
      </c>
      <c r="B14" s="107" t="s">
        <v>161</v>
      </c>
      <c r="C14" s="101">
        <v>1549482</v>
      </c>
    </row>
    <row r="15" spans="1:3" ht="28.5" customHeight="1">
      <c r="A15" s="107" t="s">
        <v>162</v>
      </c>
      <c r="B15" s="107" t="s">
        <v>163</v>
      </c>
      <c r="C15" s="101">
        <v>464844.6</v>
      </c>
    </row>
    <row r="16" spans="1:3" ht="28.5" customHeight="1">
      <c r="A16" s="107" t="s">
        <v>164</v>
      </c>
      <c r="B16" s="107" t="s">
        <v>165</v>
      </c>
      <c r="C16" s="101">
        <v>241076.76</v>
      </c>
    </row>
    <row r="17" spans="1:3" ht="28.5" customHeight="1">
      <c r="A17" s="107" t="s">
        <v>166</v>
      </c>
      <c r="B17" s="107" t="s">
        <v>167</v>
      </c>
      <c r="C17" s="101">
        <v>1743948</v>
      </c>
    </row>
    <row r="18" spans="1:3" ht="28.5" customHeight="1">
      <c r="A18" s="107" t="s">
        <v>168</v>
      </c>
      <c r="B18" s="107" t="s">
        <v>169</v>
      </c>
      <c r="C18" s="108">
        <v>0</v>
      </c>
    </row>
    <row r="19" spans="1:3" ht="28.5" customHeight="1">
      <c r="A19" s="107" t="s">
        <v>170</v>
      </c>
      <c r="B19" s="107" t="s">
        <v>171</v>
      </c>
      <c r="C19" s="108">
        <f>SUM(C20:C33)</f>
        <v>2301394.2</v>
      </c>
    </row>
    <row r="20" spans="1:3" ht="28.5" customHeight="1">
      <c r="A20" s="107" t="s">
        <v>172</v>
      </c>
      <c r="B20" s="107" t="s">
        <v>173</v>
      </c>
      <c r="C20" s="101">
        <v>105000</v>
      </c>
    </row>
    <row r="21" spans="1:3" ht="28.5" customHeight="1">
      <c r="A21" s="107" t="s">
        <v>174</v>
      </c>
      <c r="B21" s="107" t="s">
        <v>175</v>
      </c>
      <c r="C21" s="101">
        <v>112500</v>
      </c>
    </row>
    <row r="22" spans="1:3" ht="28.5" customHeight="1">
      <c r="A22" s="107" t="s">
        <v>176</v>
      </c>
      <c r="B22" s="107" t="s">
        <v>177</v>
      </c>
      <c r="C22" s="101">
        <v>67500</v>
      </c>
    </row>
    <row r="23" spans="1:3" ht="28.5" customHeight="1">
      <c r="A23" s="107" t="s">
        <v>178</v>
      </c>
      <c r="B23" s="107" t="s">
        <v>179</v>
      </c>
      <c r="C23" s="101">
        <v>200400</v>
      </c>
    </row>
    <row r="24" spans="1:3" ht="28.5" customHeight="1">
      <c r="A24" s="107" t="s">
        <v>180</v>
      </c>
      <c r="B24" s="107" t="s">
        <v>181</v>
      </c>
      <c r="C24" s="101">
        <v>546060</v>
      </c>
    </row>
    <row r="25" spans="1:3" ht="28.5" customHeight="1">
      <c r="A25" s="107" t="s">
        <v>182</v>
      </c>
      <c r="B25" s="107" t="s">
        <v>183</v>
      </c>
      <c r="C25" s="101">
        <v>27000</v>
      </c>
    </row>
    <row r="26" spans="1:3" ht="28.5" customHeight="1">
      <c r="A26" s="107" t="s">
        <v>184</v>
      </c>
      <c r="B26" s="107" t="s">
        <v>185</v>
      </c>
      <c r="C26" s="101">
        <v>15030</v>
      </c>
    </row>
    <row r="27" spans="1:3" ht="28.5" customHeight="1">
      <c r="A27" s="107" t="s">
        <v>186</v>
      </c>
      <c r="B27" s="107" t="s">
        <v>187</v>
      </c>
      <c r="C27" s="101">
        <v>18000</v>
      </c>
    </row>
    <row r="28" spans="1:3" ht="28.5" customHeight="1">
      <c r="A28" s="107" t="s">
        <v>188</v>
      </c>
      <c r="B28" s="107" t="s">
        <v>189</v>
      </c>
      <c r="C28" s="101">
        <v>28500</v>
      </c>
    </row>
    <row r="29" spans="1:3" ht="28.5" customHeight="1">
      <c r="A29" s="107" t="s">
        <v>190</v>
      </c>
      <c r="B29" s="107" t="s">
        <v>191</v>
      </c>
      <c r="C29" s="101">
        <v>5400</v>
      </c>
    </row>
    <row r="30" spans="1:3" ht="28.5" customHeight="1">
      <c r="A30" s="107" t="s">
        <v>192</v>
      </c>
      <c r="B30" s="107" t="s">
        <v>193</v>
      </c>
      <c r="C30" s="101">
        <v>192992.2</v>
      </c>
    </row>
    <row r="31" spans="1:3" ht="28.5" customHeight="1">
      <c r="A31" s="107" t="s">
        <v>194</v>
      </c>
      <c r="B31" s="107" t="s">
        <v>195</v>
      </c>
      <c r="C31" s="101">
        <v>253800</v>
      </c>
    </row>
    <row r="32" spans="1:3" ht="28.5" customHeight="1">
      <c r="A32" s="107" t="s">
        <v>196</v>
      </c>
      <c r="B32" s="107" t="s">
        <v>197</v>
      </c>
      <c r="C32" s="101">
        <v>340712</v>
      </c>
    </row>
    <row r="33" spans="1:3" ht="28.5" customHeight="1">
      <c r="A33" s="107" t="s">
        <v>198</v>
      </c>
      <c r="B33" s="107" t="s">
        <v>199</v>
      </c>
      <c r="C33" s="101">
        <v>388500</v>
      </c>
    </row>
    <row r="34" spans="1:3" ht="28.5" customHeight="1">
      <c r="A34" s="107" t="s">
        <v>200</v>
      </c>
      <c r="B34" s="107" t="s">
        <v>201</v>
      </c>
      <c r="C34" s="108">
        <f>SUM(C35:C38)</f>
        <v>244566</v>
      </c>
    </row>
    <row r="35" spans="1:3" ht="28.5" customHeight="1">
      <c r="A35" s="107" t="s">
        <v>202</v>
      </c>
      <c r="B35" s="107" t="s">
        <v>203</v>
      </c>
      <c r="C35" s="108"/>
    </row>
    <row r="36" spans="1:3" ht="28.5" customHeight="1">
      <c r="A36" s="107" t="s">
        <v>204</v>
      </c>
      <c r="B36" s="107" t="s">
        <v>205</v>
      </c>
      <c r="C36" s="101">
        <v>243546</v>
      </c>
    </row>
    <row r="37" spans="1:3" ht="28.5" customHeight="1">
      <c r="A37" s="107" t="s">
        <v>206</v>
      </c>
      <c r="B37" s="107" t="s">
        <v>207</v>
      </c>
      <c r="C37" s="108"/>
    </row>
    <row r="38" spans="1:3" ht="28.5" customHeight="1">
      <c r="A38" s="107" t="s">
        <v>208</v>
      </c>
      <c r="B38" s="107" t="s">
        <v>209</v>
      </c>
      <c r="C38" s="101">
        <v>1020</v>
      </c>
    </row>
  </sheetData>
  <sheetProtection/>
  <mergeCells count="4">
    <mergeCell ref="A2:C2"/>
    <mergeCell ref="A4:B4"/>
    <mergeCell ref="A6:B6"/>
    <mergeCell ref="C4:C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workbookViewId="0" topLeftCell="A1">
      <pane xSplit="2" ySplit="5" topLeftCell="C6" activePane="bottomRight" state="frozen"/>
      <selection pane="bottomRight" activeCell="C70" sqref="C70"/>
    </sheetView>
  </sheetViews>
  <sheetFormatPr defaultColWidth="9.00390625" defaultRowHeight="28.5" customHeight="1"/>
  <cols>
    <col min="1" max="1" width="18.00390625" style="87" customWidth="1"/>
    <col min="2" max="2" width="32.625" style="88" customWidth="1"/>
    <col min="3" max="3" width="25.125" style="89" customWidth="1"/>
    <col min="4" max="16384" width="9.00390625" style="89" customWidth="1"/>
  </cols>
  <sheetData>
    <row r="1" spans="1:2" ht="28.5" customHeight="1">
      <c r="A1" s="90" t="s">
        <v>210</v>
      </c>
      <c r="B1" s="90"/>
    </row>
    <row r="2" spans="1:3" ht="28.5" customHeight="1">
      <c r="A2" s="91" t="s">
        <v>211</v>
      </c>
      <c r="B2" s="91"/>
      <c r="C2" s="91"/>
    </row>
    <row r="3" ht="28.5" customHeight="1">
      <c r="C3" s="73" t="s">
        <v>142</v>
      </c>
    </row>
    <row r="4" spans="1:3" s="86" customFormat="1" ht="28.5" customHeight="1">
      <c r="A4" s="92" t="s">
        <v>143</v>
      </c>
      <c r="B4" s="92"/>
      <c r="C4" s="93" t="s">
        <v>69</v>
      </c>
    </row>
    <row r="5" spans="1:3" s="86" customFormat="1" ht="28.5" customHeight="1">
      <c r="A5" s="94" t="s">
        <v>144</v>
      </c>
      <c r="B5" s="92" t="s">
        <v>145</v>
      </c>
      <c r="C5" s="95"/>
    </row>
    <row r="6" spans="1:3" ht="28.5" customHeight="1">
      <c r="A6" s="96" t="s">
        <v>212</v>
      </c>
      <c r="B6" s="97"/>
      <c r="C6" s="98">
        <f>SUM(C7,C14,C39,C50,C59,C69,C71,C75,C77)</f>
        <v>52354442.51</v>
      </c>
    </row>
    <row r="7" spans="1:3" ht="28.5" customHeight="1">
      <c r="A7" s="99" t="s">
        <v>146</v>
      </c>
      <c r="B7" s="99" t="s">
        <v>147</v>
      </c>
      <c r="C7" s="98">
        <f>SUM(C8:C13)</f>
        <v>134562</v>
      </c>
    </row>
    <row r="8" spans="1:3" ht="28.5" customHeight="1">
      <c r="A8" s="100" t="s">
        <v>148</v>
      </c>
      <c r="B8" s="100" t="s">
        <v>149</v>
      </c>
      <c r="C8" s="101">
        <v>134562</v>
      </c>
    </row>
    <row r="9" spans="1:3" ht="28.5" customHeight="1">
      <c r="A9" s="100" t="s">
        <v>150</v>
      </c>
      <c r="B9" s="100" t="s">
        <v>151</v>
      </c>
      <c r="C9" s="102"/>
    </row>
    <row r="10" spans="1:3" ht="28.5" customHeight="1">
      <c r="A10" s="100" t="s">
        <v>152</v>
      </c>
      <c r="B10" s="100" t="s">
        <v>153</v>
      </c>
      <c r="C10" s="102"/>
    </row>
    <row r="11" spans="1:3" ht="28.5" customHeight="1">
      <c r="A11" s="100" t="s">
        <v>213</v>
      </c>
      <c r="B11" s="100" t="s">
        <v>214</v>
      </c>
      <c r="C11" s="102"/>
    </row>
    <row r="12" spans="1:3" ht="28.5" customHeight="1">
      <c r="A12" s="100" t="s">
        <v>164</v>
      </c>
      <c r="B12" s="100" t="s">
        <v>165</v>
      </c>
      <c r="C12" s="102"/>
    </row>
    <row r="13" spans="1:3" ht="28.5" customHeight="1">
      <c r="A13" s="100" t="s">
        <v>168</v>
      </c>
      <c r="B13" s="100" t="s">
        <v>169</v>
      </c>
      <c r="C13" s="102"/>
    </row>
    <row r="14" spans="1:3" ht="28.5" customHeight="1">
      <c r="A14" s="99" t="s">
        <v>170</v>
      </c>
      <c r="B14" s="99" t="s">
        <v>171</v>
      </c>
      <c r="C14" s="98">
        <f>SUM(C15:C38)</f>
        <v>25473644.189999998</v>
      </c>
    </row>
    <row r="15" spans="1:3" ht="28.5" customHeight="1">
      <c r="A15" s="100" t="s">
        <v>172</v>
      </c>
      <c r="B15" s="100" t="s">
        <v>173</v>
      </c>
      <c r="C15" s="101">
        <v>507500</v>
      </c>
    </row>
    <row r="16" spans="1:3" ht="28.5" customHeight="1">
      <c r="A16" s="100" t="s">
        <v>215</v>
      </c>
      <c r="B16" s="100" t="s">
        <v>216</v>
      </c>
      <c r="C16" s="102"/>
    </row>
    <row r="17" spans="1:3" ht="28.5" customHeight="1">
      <c r="A17" s="100" t="s">
        <v>217</v>
      </c>
      <c r="B17" s="100" t="s">
        <v>218</v>
      </c>
      <c r="C17" s="102"/>
    </row>
    <row r="18" spans="1:3" ht="28.5" customHeight="1">
      <c r="A18" s="100" t="s">
        <v>174</v>
      </c>
      <c r="B18" s="100" t="s">
        <v>175</v>
      </c>
      <c r="C18" s="102"/>
    </row>
    <row r="19" spans="1:3" ht="28.5" customHeight="1">
      <c r="A19" s="100" t="s">
        <v>219</v>
      </c>
      <c r="B19" s="100" t="s">
        <v>220</v>
      </c>
      <c r="C19" s="102"/>
    </row>
    <row r="20" spans="1:3" ht="28.5" customHeight="1">
      <c r="A20" s="100" t="s">
        <v>176</v>
      </c>
      <c r="B20" s="100" t="s">
        <v>177</v>
      </c>
      <c r="C20" s="102"/>
    </row>
    <row r="21" spans="1:3" ht="28.5" customHeight="1">
      <c r="A21" s="100" t="s">
        <v>178</v>
      </c>
      <c r="B21" s="100" t="s">
        <v>179</v>
      </c>
      <c r="C21" s="102"/>
    </row>
    <row r="22" spans="1:3" ht="28.5" customHeight="1">
      <c r="A22" s="100" t="s">
        <v>180</v>
      </c>
      <c r="B22" s="100" t="s">
        <v>181</v>
      </c>
      <c r="C22" s="102"/>
    </row>
    <row r="23" spans="1:3" ht="28.5" customHeight="1">
      <c r="A23" s="100" t="s">
        <v>182</v>
      </c>
      <c r="B23" s="100" t="s">
        <v>183</v>
      </c>
      <c r="C23" s="102"/>
    </row>
    <row r="24" spans="1:3" ht="28.5" customHeight="1">
      <c r="A24" s="100" t="s">
        <v>184</v>
      </c>
      <c r="B24" s="100" t="s">
        <v>185</v>
      </c>
      <c r="C24" s="101">
        <v>120640</v>
      </c>
    </row>
    <row r="25" spans="1:3" ht="28.5" customHeight="1">
      <c r="A25" s="100" t="s">
        <v>186</v>
      </c>
      <c r="B25" s="100" t="s">
        <v>187</v>
      </c>
      <c r="C25" s="102"/>
    </row>
    <row r="26" spans="1:3" ht="28.5" customHeight="1">
      <c r="A26" s="100" t="s">
        <v>221</v>
      </c>
      <c r="B26" s="100" t="s">
        <v>222</v>
      </c>
      <c r="C26" s="102"/>
    </row>
    <row r="27" spans="1:3" ht="28.5" customHeight="1">
      <c r="A27" s="100" t="s">
        <v>188</v>
      </c>
      <c r="B27" s="100" t="s">
        <v>189</v>
      </c>
      <c r="C27" s="102"/>
    </row>
    <row r="28" spans="1:3" ht="28.5" customHeight="1">
      <c r="A28" s="100" t="s">
        <v>190</v>
      </c>
      <c r="B28" s="100" t="s">
        <v>191</v>
      </c>
      <c r="C28" s="102"/>
    </row>
    <row r="29" spans="1:3" ht="28.5" customHeight="1">
      <c r="A29" s="100" t="s">
        <v>223</v>
      </c>
      <c r="B29" s="100" t="s">
        <v>224</v>
      </c>
      <c r="C29" s="102"/>
    </row>
    <row r="30" spans="1:3" ht="28.5" customHeight="1">
      <c r="A30" s="100" t="s">
        <v>225</v>
      </c>
      <c r="B30" s="100" t="s">
        <v>226</v>
      </c>
      <c r="C30" s="102"/>
    </row>
    <row r="31" spans="1:3" ht="28.5" customHeight="1">
      <c r="A31" s="100" t="s">
        <v>227</v>
      </c>
      <c r="B31" s="100" t="s">
        <v>228</v>
      </c>
      <c r="C31" s="102"/>
    </row>
    <row r="32" spans="1:3" ht="28.5" customHeight="1">
      <c r="A32" s="100" t="s">
        <v>229</v>
      </c>
      <c r="B32" s="100" t="s">
        <v>230</v>
      </c>
      <c r="C32" s="101">
        <v>9594384.19</v>
      </c>
    </row>
    <row r="33" spans="1:3" ht="28.5" customHeight="1">
      <c r="A33" s="100" t="s">
        <v>231</v>
      </c>
      <c r="B33" s="100" t="s">
        <v>232</v>
      </c>
      <c r="C33" s="102"/>
    </row>
    <row r="34" spans="1:3" ht="28.5" customHeight="1">
      <c r="A34" s="100" t="s">
        <v>192</v>
      </c>
      <c r="B34" s="100" t="s">
        <v>193</v>
      </c>
      <c r="C34" s="102"/>
    </row>
    <row r="35" spans="1:3" ht="28.5" customHeight="1">
      <c r="A35" s="100" t="s">
        <v>194</v>
      </c>
      <c r="B35" s="100" t="s">
        <v>195</v>
      </c>
      <c r="C35" s="102"/>
    </row>
    <row r="36" spans="1:3" ht="28.5" customHeight="1">
      <c r="A36" s="100" t="s">
        <v>196</v>
      </c>
      <c r="B36" s="100" t="s">
        <v>197</v>
      </c>
      <c r="C36" s="102"/>
    </row>
    <row r="37" spans="1:3" ht="28.5" customHeight="1">
      <c r="A37" s="100" t="s">
        <v>233</v>
      </c>
      <c r="B37" s="100" t="s">
        <v>234</v>
      </c>
      <c r="C37" s="102"/>
    </row>
    <row r="38" spans="1:3" ht="28.5" customHeight="1">
      <c r="A38" s="100" t="s">
        <v>198</v>
      </c>
      <c r="B38" s="100" t="s">
        <v>199</v>
      </c>
      <c r="C38" s="101">
        <v>15251120</v>
      </c>
    </row>
    <row r="39" spans="1:3" ht="28.5" customHeight="1">
      <c r="A39" s="99" t="s">
        <v>200</v>
      </c>
      <c r="B39" s="99" t="s">
        <v>201</v>
      </c>
      <c r="C39" s="98">
        <f>SUM(C40:C49)</f>
        <v>6098064.15</v>
      </c>
    </row>
    <row r="40" spans="1:3" ht="28.5" customHeight="1">
      <c r="A40" s="100" t="s">
        <v>204</v>
      </c>
      <c r="B40" s="100" t="s">
        <v>205</v>
      </c>
      <c r="C40" s="102"/>
    </row>
    <row r="41" spans="1:3" ht="28.5" customHeight="1">
      <c r="A41" s="100" t="s">
        <v>235</v>
      </c>
      <c r="B41" s="100" t="s">
        <v>236</v>
      </c>
      <c r="C41" s="102"/>
    </row>
    <row r="42" spans="1:3" ht="28.5" customHeight="1">
      <c r="A42" s="100" t="s">
        <v>237</v>
      </c>
      <c r="B42" s="100" t="s">
        <v>238</v>
      </c>
      <c r="C42" s="102"/>
    </row>
    <row r="43" spans="1:3" ht="28.5" customHeight="1">
      <c r="A43" s="100" t="s">
        <v>239</v>
      </c>
      <c r="B43" s="100" t="s">
        <v>240</v>
      </c>
      <c r="C43" s="101">
        <v>5097690.73</v>
      </c>
    </row>
    <row r="44" spans="1:3" ht="28.5" customHeight="1">
      <c r="A44" s="100" t="s">
        <v>241</v>
      </c>
      <c r="B44" s="100" t="s">
        <v>242</v>
      </c>
      <c r="C44" s="102"/>
    </row>
    <row r="45" spans="1:3" ht="28.5" customHeight="1">
      <c r="A45" s="100" t="s">
        <v>206</v>
      </c>
      <c r="B45" s="100" t="s">
        <v>207</v>
      </c>
      <c r="C45" s="102"/>
    </row>
    <row r="46" spans="1:3" ht="28.5" customHeight="1">
      <c r="A46" s="100" t="s">
        <v>243</v>
      </c>
      <c r="B46" s="100" t="s">
        <v>244</v>
      </c>
      <c r="C46" s="102"/>
    </row>
    <row r="47" spans="1:3" ht="28.5" customHeight="1">
      <c r="A47" s="100" t="s">
        <v>245</v>
      </c>
      <c r="B47" s="100" t="s">
        <v>246</v>
      </c>
      <c r="C47" s="101">
        <v>300000</v>
      </c>
    </row>
    <row r="48" spans="1:3" ht="28.5" customHeight="1">
      <c r="A48" s="100" t="s">
        <v>247</v>
      </c>
      <c r="B48" s="100" t="s">
        <v>248</v>
      </c>
      <c r="C48" s="102"/>
    </row>
    <row r="49" spans="1:3" ht="28.5" customHeight="1">
      <c r="A49" s="100" t="s">
        <v>208</v>
      </c>
      <c r="B49" s="100" t="s">
        <v>209</v>
      </c>
      <c r="C49" s="101">
        <v>700373.42</v>
      </c>
    </row>
    <row r="50" spans="1:3" ht="28.5" customHeight="1">
      <c r="A50" s="99" t="s">
        <v>249</v>
      </c>
      <c r="B50" s="99" t="s">
        <v>250</v>
      </c>
      <c r="C50" s="98">
        <f>SUM(C51:C58)</f>
        <v>6968482.17</v>
      </c>
    </row>
    <row r="51" spans="1:3" ht="28.5" customHeight="1">
      <c r="A51" s="100" t="s">
        <v>251</v>
      </c>
      <c r="B51" s="100" t="s">
        <v>252</v>
      </c>
      <c r="C51" s="102"/>
    </row>
    <row r="52" spans="1:3" ht="28.5" customHeight="1">
      <c r="A52" s="100" t="s">
        <v>253</v>
      </c>
      <c r="B52" s="100" t="s">
        <v>254</v>
      </c>
      <c r="C52" s="102"/>
    </row>
    <row r="53" spans="1:3" ht="28.5" customHeight="1">
      <c r="A53" s="100" t="s">
        <v>255</v>
      </c>
      <c r="B53" s="100" t="s">
        <v>256</v>
      </c>
      <c r="C53" s="102"/>
    </row>
    <row r="54" spans="1:3" ht="28.5" customHeight="1">
      <c r="A54" s="100" t="s">
        <v>257</v>
      </c>
      <c r="B54" s="100" t="s">
        <v>258</v>
      </c>
      <c r="C54" s="102"/>
    </row>
    <row r="55" spans="1:3" ht="28.5" customHeight="1">
      <c r="A55" s="100" t="s">
        <v>259</v>
      </c>
      <c r="B55" s="100" t="s">
        <v>260</v>
      </c>
      <c r="C55" s="101">
        <v>6968482.17</v>
      </c>
    </row>
    <row r="56" spans="1:3" ht="28.5" customHeight="1">
      <c r="A56" s="100" t="s">
        <v>261</v>
      </c>
      <c r="B56" s="100" t="s">
        <v>262</v>
      </c>
      <c r="C56" s="102"/>
    </row>
    <row r="57" spans="1:3" ht="28.5" customHeight="1">
      <c r="A57" s="100" t="s">
        <v>263</v>
      </c>
      <c r="B57" s="100" t="s">
        <v>264</v>
      </c>
      <c r="C57" s="102"/>
    </row>
    <row r="58" spans="1:3" ht="28.5" customHeight="1">
      <c r="A58" s="100" t="s">
        <v>265</v>
      </c>
      <c r="B58" s="100" t="s">
        <v>266</v>
      </c>
      <c r="C58" s="102"/>
    </row>
    <row r="59" spans="1:3" ht="28.5" customHeight="1">
      <c r="A59" s="99" t="s">
        <v>267</v>
      </c>
      <c r="B59" s="99" t="s">
        <v>268</v>
      </c>
      <c r="C59" s="98">
        <f>SUM(C60:C68)</f>
        <v>0</v>
      </c>
    </row>
    <row r="60" spans="1:3" ht="28.5" customHeight="1">
      <c r="A60" s="100" t="s">
        <v>269</v>
      </c>
      <c r="B60" s="100" t="s">
        <v>254</v>
      </c>
      <c r="C60" s="102"/>
    </row>
    <row r="61" spans="1:3" ht="28.5" customHeight="1">
      <c r="A61" s="100" t="s">
        <v>270</v>
      </c>
      <c r="B61" s="100" t="s">
        <v>256</v>
      </c>
      <c r="C61" s="102"/>
    </row>
    <row r="62" spans="1:3" ht="28.5" customHeight="1">
      <c r="A62" s="100" t="s">
        <v>271</v>
      </c>
      <c r="B62" s="100" t="s">
        <v>258</v>
      </c>
      <c r="C62" s="102"/>
    </row>
    <row r="63" spans="1:3" ht="28.5" customHeight="1">
      <c r="A63" s="100" t="s">
        <v>272</v>
      </c>
      <c r="B63" s="100" t="s">
        <v>260</v>
      </c>
      <c r="C63" s="102"/>
    </row>
    <row r="64" spans="1:3" ht="28.5" customHeight="1">
      <c r="A64" s="100" t="s">
        <v>273</v>
      </c>
      <c r="B64" s="100" t="s">
        <v>262</v>
      </c>
      <c r="C64" s="102"/>
    </row>
    <row r="65" spans="1:3" ht="28.5" customHeight="1">
      <c r="A65" s="100" t="s">
        <v>274</v>
      </c>
      <c r="B65" s="100" t="s">
        <v>275</v>
      </c>
      <c r="C65" s="102"/>
    </row>
    <row r="66" spans="1:3" ht="28.5" customHeight="1">
      <c r="A66" s="100" t="s">
        <v>276</v>
      </c>
      <c r="B66" s="100" t="s">
        <v>277</v>
      </c>
      <c r="C66" s="102"/>
    </row>
    <row r="67" spans="1:3" ht="28.5" customHeight="1">
      <c r="A67" s="100" t="s">
        <v>278</v>
      </c>
      <c r="B67" s="100" t="s">
        <v>264</v>
      </c>
      <c r="C67" s="102"/>
    </row>
    <row r="68" spans="1:3" ht="28.5" customHeight="1">
      <c r="A68" s="100" t="s">
        <v>279</v>
      </c>
      <c r="B68" s="100" t="s">
        <v>280</v>
      </c>
      <c r="C68" s="102"/>
    </row>
    <row r="69" spans="1:3" ht="28.5" customHeight="1">
      <c r="A69" s="99" t="s">
        <v>281</v>
      </c>
      <c r="B69" s="99" t="s">
        <v>282</v>
      </c>
      <c r="C69" s="98">
        <f>SUM(C70)</f>
        <v>0</v>
      </c>
    </row>
    <row r="70" spans="1:3" ht="28.5" customHeight="1">
      <c r="A70" s="100" t="s">
        <v>283</v>
      </c>
      <c r="B70" s="100" t="s">
        <v>284</v>
      </c>
      <c r="C70" s="102"/>
    </row>
    <row r="71" spans="1:3" ht="28.5" customHeight="1">
      <c r="A71" s="99" t="s">
        <v>285</v>
      </c>
      <c r="B71" s="99" t="s">
        <v>286</v>
      </c>
      <c r="C71" s="98">
        <f>SUM(C72:C74)</f>
        <v>0</v>
      </c>
    </row>
    <row r="72" spans="1:3" ht="28.5" customHeight="1">
      <c r="A72" s="100" t="s">
        <v>287</v>
      </c>
      <c r="B72" s="100" t="s">
        <v>288</v>
      </c>
      <c r="C72" s="102"/>
    </row>
    <row r="73" spans="1:3" ht="28.5" customHeight="1">
      <c r="A73" s="100" t="s">
        <v>289</v>
      </c>
      <c r="B73" s="100" t="s">
        <v>290</v>
      </c>
      <c r="C73" s="102"/>
    </row>
    <row r="74" spans="1:3" ht="28.5" customHeight="1">
      <c r="A74" s="100" t="s">
        <v>291</v>
      </c>
      <c r="B74" s="100" t="s">
        <v>292</v>
      </c>
      <c r="C74" s="102"/>
    </row>
    <row r="75" spans="1:3" ht="28.5" customHeight="1">
      <c r="A75" s="99" t="s">
        <v>293</v>
      </c>
      <c r="B75" s="99" t="s">
        <v>294</v>
      </c>
      <c r="C75" s="98">
        <f>SUM(C76)</f>
        <v>0</v>
      </c>
    </row>
    <row r="76" spans="1:3" ht="28.5" customHeight="1">
      <c r="A76" s="100" t="s">
        <v>295</v>
      </c>
      <c r="B76" s="100" t="s">
        <v>296</v>
      </c>
      <c r="C76" s="102"/>
    </row>
    <row r="77" spans="1:3" ht="28.5" customHeight="1">
      <c r="A77" s="99" t="s">
        <v>297</v>
      </c>
      <c r="B77" s="99" t="s">
        <v>298</v>
      </c>
      <c r="C77" s="98">
        <f>SUM(C78:C80)</f>
        <v>13679690</v>
      </c>
    </row>
    <row r="78" spans="1:3" ht="28.5" customHeight="1">
      <c r="A78" s="100" t="s">
        <v>299</v>
      </c>
      <c r="B78" s="100" t="s">
        <v>300</v>
      </c>
      <c r="C78" s="102"/>
    </row>
    <row r="79" spans="1:3" ht="28.5" customHeight="1">
      <c r="A79" s="100" t="s">
        <v>301</v>
      </c>
      <c r="B79" s="100" t="s">
        <v>302</v>
      </c>
      <c r="C79" s="102"/>
    </row>
    <row r="80" spans="1:3" ht="28.5" customHeight="1">
      <c r="A80" s="100" t="s">
        <v>303</v>
      </c>
      <c r="B80" s="100" t="s">
        <v>304</v>
      </c>
      <c r="C80" s="101">
        <v>13679690</v>
      </c>
    </row>
  </sheetData>
  <sheetProtection/>
  <mergeCells count="4">
    <mergeCell ref="A2:C2"/>
    <mergeCell ref="A4:B4"/>
    <mergeCell ref="A6:B6"/>
    <mergeCell ref="C4:C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A4" sqref="A4:D9"/>
    </sheetView>
  </sheetViews>
  <sheetFormatPr defaultColWidth="9.00390625" defaultRowHeight="28.5" customHeight="1"/>
  <cols>
    <col min="1" max="1" width="23.875" style="70" customWidth="1"/>
    <col min="2" max="2" width="21.00390625" style="70" customWidth="1"/>
    <col min="3" max="4" width="20.50390625" style="70" customWidth="1"/>
    <col min="5" max="16384" width="9.00390625" style="70" customWidth="1"/>
  </cols>
  <sheetData>
    <row r="1" spans="1:3" ht="28.5" customHeight="1">
      <c r="A1" s="66" t="s">
        <v>305</v>
      </c>
      <c r="B1" s="66"/>
      <c r="C1" s="66"/>
    </row>
    <row r="2" spans="1:4" ht="28.5" customHeight="1">
      <c r="A2" s="71" t="s">
        <v>306</v>
      </c>
      <c r="B2" s="71"/>
      <c r="C2" s="71"/>
      <c r="D2" s="71"/>
    </row>
    <row r="3" spans="1:4" ht="28.5" customHeight="1">
      <c r="A3" s="72"/>
      <c r="B3" s="72"/>
      <c r="C3" s="72"/>
      <c r="D3" s="73" t="s">
        <v>142</v>
      </c>
    </row>
    <row r="4" spans="1:4" ht="28.5" customHeight="1">
      <c r="A4" s="74" t="s">
        <v>307</v>
      </c>
      <c r="B4" s="74" t="s">
        <v>308</v>
      </c>
      <c r="C4" s="74" t="s">
        <v>309</v>
      </c>
      <c r="D4" s="75" t="s">
        <v>310</v>
      </c>
    </row>
    <row r="5" spans="1:4" ht="28.5" customHeight="1">
      <c r="A5" s="76" t="s">
        <v>311</v>
      </c>
      <c r="B5" s="77">
        <f>SUM(B6:B9)</f>
        <v>386112</v>
      </c>
      <c r="C5" s="77">
        <f>SUM(C6:C9)</f>
        <v>399694</v>
      </c>
      <c r="D5" s="77">
        <f>SUM(D6:D9)</f>
        <v>-13582</v>
      </c>
    </row>
    <row r="6" spans="1:4" ht="28.5" customHeight="1">
      <c r="A6" s="74" t="s">
        <v>312</v>
      </c>
      <c r="B6" s="78">
        <f>3500000*0</f>
        <v>0</v>
      </c>
      <c r="C6" s="79">
        <f>3500000*0</f>
        <v>0</v>
      </c>
      <c r="D6" s="80">
        <f>B6-C6</f>
        <v>0</v>
      </c>
    </row>
    <row r="7" spans="1:4" ht="28.5" customHeight="1">
      <c r="A7" s="74" t="s">
        <v>313</v>
      </c>
      <c r="B7" s="81">
        <v>45400</v>
      </c>
      <c r="C7" s="81">
        <v>65472</v>
      </c>
      <c r="D7" s="80">
        <f>B7-C7</f>
        <v>-20072</v>
      </c>
    </row>
    <row r="8" spans="1:4" ht="28.5" customHeight="1">
      <c r="A8" s="82" t="s">
        <v>314</v>
      </c>
      <c r="B8" s="83">
        <v>0</v>
      </c>
      <c r="C8" s="83">
        <v>0</v>
      </c>
      <c r="D8" s="80">
        <f>B8-C8</f>
        <v>0</v>
      </c>
    </row>
    <row r="9" spans="1:4" ht="28.5" customHeight="1">
      <c r="A9" s="82" t="s">
        <v>315</v>
      </c>
      <c r="B9" s="84">
        <v>340712</v>
      </c>
      <c r="C9" s="85">
        <v>334222</v>
      </c>
      <c r="D9" s="80">
        <f>B9-C9</f>
        <v>6490</v>
      </c>
    </row>
  </sheetData>
  <sheetProtection/>
  <mergeCells count="2">
    <mergeCell ref="A1:C1"/>
    <mergeCell ref="A2:D2"/>
  </mergeCells>
  <printOptions horizontalCentered="1"/>
  <pageMargins left="0.51" right="0.51" top="0.55" bottom="0.55" header="0.31" footer="0.3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11"/>
  <sheetViews>
    <sheetView workbookViewId="0" topLeftCell="A1">
      <selection activeCell="G8" sqref="G8"/>
    </sheetView>
  </sheetViews>
  <sheetFormatPr defaultColWidth="9.00390625" defaultRowHeight="28.5" customHeight="1"/>
  <cols>
    <col min="1" max="3" width="5.625" style="18" customWidth="1"/>
    <col min="4" max="4" width="28.25390625" style="18" customWidth="1"/>
    <col min="5" max="7" width="15.625" style="18" customWidth="1"/>
    <col min="8" max="16384" width="9.00390625" style="18" customWidth="1"/>
  </cols>
  <sheetData>
    <row r="1" spans="1:3" ht="28.5" customHeight="1">
      <c r="A1" s="66" t="s">
        <v>316</v>
      </c>
      <c r="B1" s="66"/>
      <c r="C1" s="66"/>
    </row>
    <row r="2" spans="1:7" ht="28.5" customHeight="1">
      <c r="A2" s="4" t="s">
        <v>317</v>
      </c>
      <c r="B2" s="4"/>
      <c r="C2" s="4"/>
      <c r="D2" s="4"/>
      <c r="E2" s="4"/>
      <c r="F2" s="4"/>
      <c r="G2" s="4"/>
    </row>
    <row r="3" ht="28.5" customHeight="1">
      <c r="G3" s="53" t="s">
        <v>3</v>
      </c>
    </row>
    <row r="4" spans="1:7" s="52" customFormat="1" ht="28.5" customHeight="1">
      <c r="A4" s="54" t="s">
        <v>144</v>
      </c>
      <c r="B4" s="54"/>
      <c r="C4" s="54"/>
      <c r="D4" s="54" t="s">
        <v>145</v>
      </c>
      <c r="E4" s="55" t="s">
        <v>69</v>
      </c>
      <c r="F4" s="56" t="s">
        <v>318</v>
      </c>
      <c r="G4" s="56" t="s">
        <v>319</v>
      </c>
    </row>
    <row r="5" spans="1:7" s="52" customFormat="1" ht="28.5" customHeight="1">
      <c r="A5" s="54" t="s">
        <v>72</v>
      </c>
      <c r="B5" s="54" t="s">
        <v>73</v>
      </c>
      <c r="C5" s="54" t="s">
        <v>74</v>
      </c>
      <c r="D5" s="54"/>
      <c r="E5" s="57"/>
      <c r="F5" s="56"/>
      <c r="G5" s="56"/>
    </row>
    <row r="6" spans="1:7" s="52" customFormat="1" ht="28.5" customHeight="1">
      <c r="A6" s="58" t="s">
        <v>212</v>
      </c>
      <c r="B6" s="59"/>
      <c r="C6" s="59"/>
      <c r="D6" s="60"/>
      <c r="E6" s="61">
        <f>SUM(E7:E11)</f>
        <v>500000</v>
      </c>
      <c r="F6" s="62">
        <f>SUM(F7:F11)</f>
        <v>0</v>
      </c>
      <c r="G6" s="62">
        <f>SUM(G7:G11)</f>
        <v>500000</v>
      </c>
    </row>
    <row r="7" spans="1:7" s="52" customFormat="1" ht="28.5" customHeight="1">
      <c r="A7" s="67">
        <v>229</v>
      </c>
      <c r="B7" s="67">
        <v>60</v>
      </c>
      <c r="C7" s="67">
        <v>3</v>
      </c>
      <c r="D7" s="68" t="s">
        <v>136</v>
      </c>
      <c r="E7" s="69">
        <v>500000</v>
      </c>
      <c r="F7" s="69">
        <f>E8-G8</f>
        <v>0</v>
      </c>
      <c r="G7" s="69">
        <v>500000</v>
      </c>
    </row>
    <row r="8" spans="1:7" s="52" customFormat="1" ht="28.5" customHeight="1">
      <c r="A8" s="63"/>
      <c r="B8" s="63"/>
      <c r="C8" s="63"/>
      <c r="D8" s="63"/>
      <c r="E8" s="64">
        <f>SUM(F8:G8)</f>
        <v>0</v>
      </c>
      <c r="F8" s="65"/>
      <c r="G8" s="65"/>
    </row>
    <row r="9" spans="1:7" s="52" customFormat="1" ht="28.5" customHeight="1">
      <c r="A9" s="63"/>
      <c r="B9" s="63"/>
      <c r="C9" s="63"/>
      <c r="D9" s="63"/>
      <c r="E9" s="64">
        <f>SUM(F9:G9)</f>
        <v>0</v>
      </c>
      <c r="F9" s="65"/>
      <c r="G9" s="65"/>
    </row>
    <row r="10" spans="1:7" s="52" customFormat="1" ht="28.5" customHeight="1">
      <c r="A10" s="63"/>
      <c r="B10" s="63"/>
      <c r="C10" s="63"/>
      <c r="D10" s="63"/>
      <c r="E10" s="65">
        <f>SUM(F10:G10)</f>
        <v>0</v>
      </c>
      <c r="F10" s="65"/>
      <c r="G10" s="65"/>
    </row>
    <row r="11" spans="1:7" s="52" customFormat="1" ht="28.5" customHeight="1">
      <c r="A11" s="63"/>
      <c r="B11" s="63"/>
      <c r="C11" s="63"/>
      <c r="D11" s="63"/>
      <c r="E11" s="64"/>
      <c r="F11" s="65"/>
      <c r="G11" s="65"/>
    </row>
  </sheetData>
  <sheetProtection/>
  <mergeCells count="8">
    <mergeCell ref="A1:C1"/>
    <mergeCell ref="A2:G2"/>
    <mergeCell ref="A4:C4"/>
    <mergeCell ref="A6:D6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lenovo</cp:lastModifiedBy>
  <cp:lastPrinted>2019-01-16T06:39:35Z</cp:lastPrinted>
  <dcterms:created xsi:type="dcterms:W3CDTF">2019-01-23T04:00:32Z</dcterms:created>
  <dcterms:modified xsi:type="dcterms:W3CDTF">2021-03-11T08:32:28Z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