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0" activeTab="12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意向公开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3">'财拨2-1表-部门财拨收支总表'!$A$2:$L$10</definedName>
    <definedName name="_xlnm.Print_Area" localSheetId="4">'财拨2-2表-部门一般公共预算支出表'!$A$1:$G$13</definedName>
    <definedName name="_xlnm.Print_Area" localSheetId="9">'财拨2-7表-国资支出表'!$A$1:$E$20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<sst xmlns="http://schemas.openxmlformats.org/spreadsheetml/2006/main" count="528" uniqueCount="339">
  <si>
    <t>附件1-1</t>
  </si>
  <si>
    <t xml:space="preserve"> </t>
  </si>
  <si>
    <t>2021年北京市门头沟区交通局部门收支总体情况表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</si>
  <si>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</si>
  <si>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</si>
  <si>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</si>
  <si>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</si>
  <si>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</si>
  <si>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</si>
  <si>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</si>
  <si>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</si>
  <si>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</si>
  <si>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</si>
  <si>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</si>
  <si>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</si>
  <si>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</si>
  <si>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</si>
  <si>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</si>
  <si>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</si>
  <si>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2021年北京市门头沟区交通局部门收入总体情况表</t>
  </si>
  <si>
    <t xml:space="preserve">  一、财政拨款</t>
  </si>
  <si>
    <t xml:space="preserve">  其中：一般公共预算收入</t>
  </si>
  <si>
    <t xml:space="preserve">        政府性基金预算收入</t>
  </si>
  <si>
    <t xml:space="preserve">        国有资本经营预算收入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</si>
  <si>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</si>
  <si>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</si>
  <si>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</si>
  <si>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</si>
  <si>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</si>
  <si>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</si>
  <si>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附件1-3</t>
  </si>
  <si>
    <t>2021年北京市门头沟区交通局部门支出总体情况表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</si>
  <si>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</si>
  <si>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</si>
  <si>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</si>
  <si>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</si>
  <si>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</si>
  <si>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</si>
  <si>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</si>
  <si>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</si>
  <si>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</si>
  <si>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</si>
  <si>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</si>
  <si>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</si>
  <si>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</si>
  <si>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</si>
  <si>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</si>
  <si>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</si>
  <si>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</si>
  <si>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</si>
  <si>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</si>
  <si>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</si>
  <si>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</si>
  <si>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</si>
  <si>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</si>
  <si>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</si>
  <si>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</si>
  <si>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</si>
  <si>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</si>
  <si>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</si>
  <si>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</si>
  <si>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</si>
  <si>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</si>
  <si>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2021年北京市门头沟区交通局部门财政拨款收支总体情况表</t>
  </si>
  <si>
    <t>支                    出</t>
  </si>
  <si>
    <t>收入来源性质</t>
  </si>
  <si>
    <t>收入金额</t>
  </si>
  <si>
    <t>支出科目编码</t>
  </si>
  <si>
    <t>支出科目名称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</si>
  <si>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</si>
  <si>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</si>
  <si>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</si>
  <si>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</si>
  <si>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</si>
  <si>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</si>
  <si>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</si>
  <si>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</si>
  <si>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</t>
  </si>
  <si>
    <t>政府性基金预算</t>
  </si>
  <si>
    <t>国有资本经营预算</t>
  </si>
  <si>
    <t>财政拨款收入  合计</t>
  </si>
  <si>
    <t>财政拨款支出  合计</t>
  </si>
  <si>
    <t>其中：一般公共预算收入</t>
  </si>
  <si>
    <t>208</t>
  </si>
  <si>
    <t xml:space="preserve">      政府性基金预算收入</t>
  </si>
  <si>
    <t>05</t>
  </si>
  <si>
    <t xml:space="preserve">      国有资本经营预算收入</t>
  </si>
  <si>
    <t>01</t>
  </si>
  <si>
    <t>行政单位离退休</t>
  </si>
  <si>
    <t>02</t>
  </si>
  <si>
    <t>事业单位离退休</t>
  </si>
  <si>
    <t>214</t>
  </si>
  <si>
    <t>行政运行</t>
  </si>
  <si>
    <t>一般行政管理事务</t>
  </si>
  <si>
    <t>10</t>
  </si>
  <si>
    <t>公路和运输安全</t>
  </si>
  <si>
    <t>12</t>
  </si>
  <si>
    <t>公路运输管理</t>
  </si>
  <si>
    <t>06</t>
  </si>
  <si>
    <t>铁路安全</t>
  </si>
  <si>
    <t>99</t>
  </si>
  <si>
    <t>公共交通运营补助</t>
  </si>
  <si>
    <t>附件2-2</t>
  </si>
  <si>
    <t>2021年北京市门头沟区交通局部门一般公共预算支出情况表（功能分类科目）</t>
  </si>
  <si>
    <t>合 计</t>
  </si>
  <si>
    <t>　05</t>
  </si>
  <si>
    <t>　　01</t>
  </si>
  <si>
    <t>　　　208</t>
  </si>
  <si>
    <t>　　　05</t>
  </si>
  <si>
    <t>　　　01</t>
  </si>
  <si>
    <t>　　02</t>
  </si>
  <si>
    <t>　　　02</t>
  </si>
  <si>
    <t>　01</t>
  </si>
  <si>
    <t>　　　214</t>
  </si>
  <si>
    <t>　　10</t>
  </si>
  <si>
    <t>　　　10</t>
  </si>
  <si>
    <t>　　12</t>
  </si>
  <si>
    <t>　　　12</t>
  </si>
  <si>
    <t>　02</t>
  </si>
  <si>
    <t>　　06</t>
  </si>
  <si>
    <t>　　　06</t>
  </si>
  <si>
    <t>　99</t>
  </si>
  <si>
    <t>　　　99</t>
  </si>
  <si>
    <r>
      <t>附件2-</t>
    </r>
    <r>
      <rPr>
        <sz val="10"/>
        <rFont val="宋体"/>
        <family val="0"/>
      </rPr>
      <t>3</t>
    </r>
  </si>
  <si>
    <t>2021年北京市门头沟区交通局部门一般公共预
算基本支出情况表（经济分类科目）</t>
  </si>
  <si>
    <t>单位:元</t>
  </si>
  <si>
    <t>支出科目</t>
  </si>
  <si>
    <t>科目编码</t>
  </si>
  <si>
    <t>科目名称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</si>
  <si>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</si>
  <si>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</si>
  <si>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</si>
  <si>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</si>
  <si>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</si>
  <si>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</si>
  <si>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</si>
  <si>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</si>
  <si>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</si>
  <si>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</si>
  <si>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</si>
  <si>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</si>
  <si>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</si>
  <si>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</si>
  <si>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</si>
  <si>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</si>
  <si>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</si>
  <si>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</si>
  <si>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</si>
  <si>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</si>
  <si>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</si>
  <si>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</si>
  <si>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</si>
  <si>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</si>
  <si>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</si>
  <si>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</si>
  <si>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</si>
  <si>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</si>
  <si>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</si>
  <si>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</si>
  <si>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</si>
  <si>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</si>
  <si>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</si>
  <si>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</si>
  <si>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</si>
  <si>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</si>
  <si>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</si>
  <si>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</si>
  <si>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</si>
  <si>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</si>
  <si>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</si>
  <si>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</si>
  <si>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</si>
  <si>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</si>
  <si>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</si>
  <si>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</si>
  <si>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</si>
  <si>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</si>
  <si>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</si>
  <si>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</si>
  <si>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</si>
  <si>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</si>
  <si>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</si>
  <si>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</si>
  <si>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</si>
  <si>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</si>
  <si>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</si>
  <si>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</si>
  <si>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</si>
  <si>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</si>
  <si>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</si>
  <si>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</si>
  <si>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</si>
  <si>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</si>
  <si>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</si>
  <si>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t>2021年北京市门头沟区交通局部门一般公共预算项目支出情况表（经济分类科目）</t>
  </si>
  <si>
    <t>合  计</t>
  </si>
  <si>
    <t>　30106</t>
  </si>
  <si>
    <t>　伙食补助费</t>
  </si>
  <si>
    <t>　30202</t>
  </si>
  <si>
    <t>　印刷费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</si>
  <si>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</si>
  <si>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</si>
  <si>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</si>
  <si>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</si>
  <si>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</si>
  <si>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</si>
  <si>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</si>
  <si>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</si>
  <si>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</si>
  <si>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</si>
  <si>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</si>
  <si>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</si>
  <si>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</si>
  <si>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</si>
  <si>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</si>
  <si>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</si>
  <si>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</si>
  <si>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</si>
  <si>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</si>
  <si>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</si>
  <si>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</si>
  <si>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</si>
  <si>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</si>
  <si>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</si>
  <si>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</si>
  <si>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</si>
  <si>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</si>
  <si>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</si>
  <si>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</si>
  <si>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</si>
  <si>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</si>
  <si>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</si>
  <si>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309</t>
  </si>
  <si>
    <t>资本性支出(基本建设)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</si>
  <si>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</si>
  <si>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</si>
  <si>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</si>
  <si>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</si>
  <si>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</si>
  <si>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</si>
  <si>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</si>
  <si>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</si>
  <si>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</si>
  <si>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</si>
  <si>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30907</t>
  </si>
  <si>
    <t>　信息网络及软件购置更新</t>
  </si>
  <si>
    <t>　30913</t>
  </si>
  <si>
    <t>　公务用车购置</t>
  </si>
  <si>
    <t>　30999</t>
  </si>
  <si>
    <t>　其他基本建设支出</t>
  </si>
  <si>
    <t>310</t>
  </si>
  <si>
    <t>其他资本性支出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</si>
  <si>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</si>
  <si>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</si>
  <si>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</si>
  <si>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</si>
  <si>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</si>
  <si>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</si>
  <si>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</si>
  <si>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</si>
  <si>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</si>
  <si>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</si>
  <si>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　31099</t>
  </si>
  <si>
    <t>　其他资本性支出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</si>
  <si>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</si>
  <si>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</si>
  <si>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</si>
  <si>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</si>
  <si>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</si>
  <si>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</si>
  <si>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</si>
  <si>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</si>
  <si>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</si>
  <si>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</si>
  <si>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</si>
  <si>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</si>
  <si>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</si>
  <si>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</si>
  <si>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</si>
  <si>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</si>
  <si>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</si>
  <si>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</si>
  <si>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</si>
  <si>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</si>
  <si>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</si>
  <si>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</si>
  <si>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</si>
  <si>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</si>
  <si>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附件2-5</t>
  </si>
  <si>
    <t>2021年北京市门头沟区交通局部门“三公经费”财政拨款情况表</t>
  </si>
  <si>
    <t>项目名称</t>
  </si>
  <si>
    <t>2021年</t>
  </si>
  <si>
    <t>2020年</t>
  </si>
  <si>
    <t>增减额</t>
  </si>
  <si>
    <t>合计</t>
  </si>
  <si>
    <t>因公出国（境）费用</t>
  </si>
  <si>
    <t>公务接待费</t>
  </si>
  <si>
    <t>公务用车购置费</t>
  </si>
  <si>
    <t>公务用车运行费</t>
  </si>
  <si>
    <t>附件2-6</t>
  </si>
  <si>
    <t>2021年北京市门头沟区交通局部门政府性基金预算支出情况表</t>
  </si>
  <si>
    <t>其中：区级财力支出</t>
  </si>
  <si>
    <t>市级专项转移支付支出</t>
  </si>
  <si>
    <t>附件2-7</t>
  </si>
  <si>
    <t>2021年北京市门头沟区交通局部门国有资本经营预算支出情况表</t>
  </si>
  <si>
    <t>附件2-8</t>
  </si>
  <si>
    <t>2021年北京市门头沟区交通局部门政府采购意向公开财政拨款明细表</t>
  </si>
  <si>
    <t>序号</t>
  </si>
  <si>
    <t>采购需求概况</t>
  </si>
  <si>
    <t>资金性质</t>
  </si>
  <si>
    <t>预计采购时间
（填写到月）</t>
  </si>
  <si>
    <t>备注</t>
  </si>
  <si>
    <t>政府采购金额</t>
  </si>
  <si>
    <t>国有资金经营预算</t>
  </si>
  <si>
    <t>此项内容需填写采购标的名称，采购标的需实现的主要功能或者目标，采购标的数量，以及采购标的需满足的质量、服务、安全、实现等要求。</t>
  </si>
  <si>
    <t>…</t>
  </si>
  <si>
    <t>注：本次公开的采购意向是本单位政府采购工作的初步安排，具体采购项目情况以相关采购公告和采购文件为准。</t>
  </si>
  <si>
    <t>附件2-9</t>
  </si>
  <si>
    <t>2021年北京市门头沟区交通局部门政府购买服务财政拨款明细表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</si>
  <si>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</si>
  <si>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</si>
  <si>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</si>
  <si>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</si>
  <si>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</si>
  <si>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</si>
  <si>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r>
      <t>附件2-</t>
    </r>
    <r>
      <rPr>
        <sz val="10"/>
        <rFont val="宋体"/>
        <family val="0"/>
      </rPr>
      <t>10</t>
    </r>
  </si>
  <si>
    <t>2021年门头沟区交通局项目支出绩效目标目录</t>
  </si>
  <si>
    <t>财政拨款金额</t>
  </si>
  <si>
    <t>芹峪口综检站运行费</t>
  </si>
  <si>
    <t>监控设备及系统运维费</t>
  </si>
  <si>
    <t>道路运营车辆综合性能检测补贴</t>
  </si>
  <si>
    <r>
      <t>2021</t>
    </r>
    <r>
      <rPr>
        <sz val="11"/>
        <rFont val="宋体"/>
        <family val="0"/>
      </rPr>
      <t>年诉讼代理费项目</t>
    </r>
  </si>
  <si>
    <t>扣押违法车辆停车费项目</t>
  </si>
  <si>
    <t>交通行业执法检查工作经费</t>
  </si>
  <si>
    <t>移动终端使用费</t>
  </si>
  <si>
    <r>
      <t>2021</t>
    </r>
    <r>
      <rPr>
        <sz val="11"/>
        <rFont val="宋体"/>
        <family val="0"/>
      </rPr>
      <t>年电费补充、达到创城新指标要求等经费项目</t>
    </r>
  </si>
  <si>
    <r>
      <t>2021</t>
    </r>
    <r>
      <rPr>
        <sz val="11"/>
        <rFont val="宋体"/>
        <family val="0"/>
      </rPr>
      <t>年战备办网络费、视频监控点网络费等项目</t>
    </r>
  </si>
  <si>
    <r>
      <t>2021</t>
    </r>
    <r>
      <rPr>
        <sz val="11"/>
        <rFont val="宋体"/>
        <family val="0"/>
      </rPr>
      <t>年区内委托运营公交路线经营补贴项目</t>
    </r>
  </si>
  <si>
    <r>
      <t>2021</t>
    </r>
    <r>
      <rPr>
        <sz val="11"/>
        <rFont val="宋体"/>
        <family val="0"/>
      </rPr>
      <t>年芹峪口综检站增设技防设施项目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</si>
</sst>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_);[Red]\(#,##0\)"/>
    <numFmt numFmtId="181" formatCode="0_);[Red]\(0\)"/>
    <numFmt numFmtId="182" formatCode="#,##0.00_ "/>
    <numFmt numFmtId="183" formatCode="0.00_);[Red]\(0.00\)"/>
    <numFmt numFmtId="184" formatCode="0.00_ "/>
    <numFmt numFmtId="185" formatCode="#,##0.00;[Red]#,##0.0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37"/>
      <name val="宋体"/>
      <family val="0"/>
    </font>
    <font>
      <sz val="11"/>
      <color indexed="62"/>
      <name val="宋体"/>
      <family val="0"/>
    </font>
    <font>
      <sz val="11"/>
      <color indexed="5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1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4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181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left" vertical="center"/>
    </xf>
    <xf numFmtId="181" fontId="0" fillId="33" borderId="0" xfId="0" applyNumberFormat="1" applyFill="1" applyAlignment="1">
      <alignment horizontal="center"/>
    </xf>
    <xf numFmtId="180" fontId="3" fillId="33" borderId="0" xfId="0" applyNumberFormat="1" applyFont="1" applyFill="1" applyBorder="1" applyAlignment="1" applyProtection="1">
      <alignment vertical="center"/>
      <protection/>
    </xf>
    <xf numFmtId="181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181" fontId="7" fillId="33" borderId="10" xfId="0" applyNumberFormat="1" applyFont="1" applyFill="1" applyBorder="1" applyAlignment="1" applyProtection="1">
      <alignment horizontal="center" vertical="center" wrapText="1"/>
      <protection/>
    </xf>
    <xf numFmtId="43" fontId="1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3" fontId="6" fillId="33" borderId="10" xfId="0" applyNumberFormat="1" applyFont="1" applyFill="1" applyBorder="1" applyAlignment="1" applyProtection="1">
      <alignment horizontal="center" vertical="center" wrapText="1"/>
      <protection/>
    </xf>
    <xf numFmtId="43" fontId="1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83" fontId="1" fillId="33" borderId="0" xfId="0" applyNumberFormat="1" applyFont="1" applyFill="1" applyAlignment="1">
      <alignment horizontal="center" vertical="center" wrapText="1"/>
    </xf>
    <xf numFmtId="184" fontId="5" fillId="33" borderId="0" xfId="0" applyNumberFormat="1" applyFont="1" applyFill="1" applyAlignment="1">
      <alignment horizontal="center" vertical="center"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183" fontId="6" fillId="33" borderId="16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3" fontId="6" fillId="33" borderId="17" xfId="0" applyNumberFormat="1" applyFont="1" applyFill="1" applyBorder="1" applyAlignment="1" applyProtection="1">
      <alignment horizontal="center" vertical="center" wrapText="1"/>
      <protection/>
    </xf>
    <xf numFmtId="183" fontId="9" fillId="33" borderId="11" xfId="0" applyNumberFormat="1" applyFont="1" applyFill="1" applyBorder="1" applyAlignment="1">
      <alignment horizontal="center"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183" fontId="9" fillId="33" borderId="18" xfId="0" applyNumberFormat="1" applyFont="1" applyFill="1" applyBorder="1" applyAlignment="1">
      <alignment horizontal="center" vertical="center" wrapText="1"/>
    </xf>
    <xf numFmtId="43" fontId="7" fillId="0" borderId="19" xfId="0" applyNumberFormat="1" applyFont="1" applyBorder="1" applyAlignment="1" applyProtection="1">
      <alignment horizontal="right" vertical="center" wrapText="1"/>
      <protection/>
    </xf>
    <xf numFmtId="43" fontId="7" fillId="0" borderId="10" xfId="0" applyNumberFormat="1" applyFont="1" applyBorder="1" applyAlignment="1" applyProtection="1">
      <alignment horizontal="right" vertical="center" wrapText="1"/>
      <protection/>
    </xf>
    <xf numFmtId="183" fontId="1" fillId="33" borderId="10" xfId="0" applyNumberFormat="1" applyFont="1" applyFill="1" applyBorder="1" applyAlignment="1">
      <alignment horizontal="center" vertical="center" wrapText="1"/>
    </xf>
    <xf numFmtId="43" fontId="1" fillId="33" borderId="11" xfId="0" applyNumberFormat="1" applyFont="1" applyFill="1" applyBorder="1" applyAlignment="1">
      <alignment horizontal="right" vertical="center" wrapText="1"/>
    </xf>
    <xf numFmtId="43" fontId="1" fillId="34" borderId="10" xfId="0" applyNumberFormat="1" applyFont="1" applyFill="1" applyBorder="1" applyAlignment="1">
      <alignment horizontal="right" vertical="center" wrapText="1"/>
    </xf>
    <xf numFmtId="182" fontId="2" fillId="33" borderId="0" xfId="0" applyNumberFormat="1" applyFont="1" applyFill="1" applyAlignment="1">
      <alignment horizontal="left" vertical="center" wrapText="1"/>
    </xf>
    <xf numFmtId="0" fontId="1" fillId="33" borderId="0" xfId="63" applyFont="1" applyFill="1">
      <alignment vertical="center"/>
      <protection/>
    </xf>
    <xf numFmtId="0" fontId="0" fillId="33" borderId="0" xfId="63" applyFill="1">
      <alignment vertical="center"/>
      <protection/>
    </xf>
    <xf numFmtId="0" fontId="10" fillId="33" borderId="0" xfId="63" applyFont="1" applyFill="1" applyBorder="1" applyAlignment="1">
      <alignment horizontal="center" vertical="center" shrinkToFit="1"/>
      <protection/>
    </xf>
    <xf numFmtId="0" fontId="11" fillId="33" borderId="0" xfId="0" applyFont="1" applyFill="1" applyAlignment="1">
      <alignment horizontal="left" vertical="center"/>
    </xf>
    <xf numFmtId="184" fontId="5" fillId="33" borderId="0" xfId="0" applyNumberFormat="1" applyFont="1" applyFill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63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 applyProtection="1">
      <alignment horizontal="right" vertical="center" wrapText="1"/>
      <protection/>
    </xf>
    <xf numFmtId="43" fontId="6" fillId="0" borderId="13" xfId="0" applyNumberFormat="1" applyFont="1" applyFill="1" applyBorder="1" applyAlignment="1" applyProtection="1">
      <alignment horizontal="right" vertical="center" wrapText="1"/>
      <protection/>
    </xf>
    <xf numFmtId="185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 applyProtection="1">
      <alignment horizontal="right" vertical="center"/>
      <protection/>
    </xf>
    <xf numFmtId="180" fontId="9" fillId="33" borderId="0" xfId="63" applyNumberFormat="1" applyFont="1" applyFill="1" applyAlignment="1">
      <alignment vertical="center" wrapText="1"/>
      <protection/>
    </xf>
    <xf numFmtId="180" fontId="1" fillId="33" borderId="0" xfId="63" applyNumberFormat="1" applyFont="1" applyFill="1" applyAlignment="1">
      <alignment vertical="center" wrapText="1"/>
      <protection/>
    </xf>
    <xf numFmtId="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vertical="center" wrapText="1"/>
      <protection/>
    </xf>
    <xf numFmtId="182" fontId="2" fillId="33" borderId="0" xfId="0" applyNumberFormat="1" applyFont="1" applyFill="1" applyAlignment="1">
      <alignment vertical="center" wrapText="1"/>
    </xf>
    <xf numFmtId="180" fontId="10" fillId="33" borderId="0" xfId="63" applyNumberFormat="1" applyFont="1" applyFill="1" applyAlignment="1">
      <alignment horizontal="center" vertical="center" wrapText="1"/>
      <protection/>
    </xf>
    <xf numFmtId="180" fontId="6" fillId="0" borderId="13" xfId="0" applyNumberFormat="1" applyFont="1" applyBorder="1" applyAlignment="1" applyProtection="1">
      <alignment horizontal="center" vertical="center" wrapText="1"/>
      <protection/>
    </xf>
    <xf numFmtId="18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6" fillId="0" borderId="21" xfId="0" applyNumberFormat="1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43" fontId="52" fillId="0" borderId="13" xfId="0" applyNumberFormat="1" applyFont="1" applyBorder="1" applyAlignment="1" applyProtection="1">
      <alignment horizontal="right" vertical="center"/>
      <protection/>
    </xf>
    <xf numFmtId="0" fontId="52" fillId="0" borderId="13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4" fontId="12" fillId="0" borderId="13" xfId="0" applyNumberFormat="1" applyFont="1" applyFill="1" applyBorder="1" applyAlignment="1" applyProtection="1">
      <alignment horizontal="right" vertical="center"/>
      <protection/>
    </xf>
    <xf numFmtId="43" fontId="12" fillId="0" borderId="13" xfId="0" applyNumberFormat="1" applyFont="1" applyBorder="1" applyAlignment="1" applyProtection="1">
      <alignment horizontal="right" vertical="center"/>
      <protection/>
    </xf>
    <xf numFmtId="4" fontId="12" fillId="0" borderId="24" xfId="0" applyNumberFormat="1" applyFont="1" applyFill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vertical="center"/>
      <protection/>
    </xf>
    <xf numFmtId="180" fontId="1" fillId="33" borderId="10" xfId="63" applyNumberFormat="1" applyFont="1" applyFill="1" applyBorder="1" applyAlignment="1">
      <alignment vertical="center" wrapText="1"/>
      <protection/>
    </xf>
    <xf numFmtId="4" fontId="12" fillId="0" borderId="21" xfId="0" applyNumberFormat="1" applyFont="1" applyFill="1" applyBorder="1" applyAlignment="1" applyProtection="1">
      <alignment horizontal="right" vertical="center"/>
      <protection/>
    </xf>
    <xf numFmtId="180" fontId="2" fillId="33" borderId="0" xfId="63" applyNumberFormat="1" applyFont="1" applyFill="1" applyAlignment="1">
      <alignment horizontal="left" vertical="center" wrapText="1"/>
      <protection/>
    </xf>
    <xf numFmtId="0" fontId="9" fillId="33" borderId="12" xfId="63" applyNumberFormat="1" applyFont="1" applyFill="1" applyBorder="1" applyAlignment="1">
      <alignment horizontal="center" vertical="center" wrapText="1"/>
      <protection/>
    </xf>
    <xf numFmtId="0" fontId="9" fillId="33" borderId="26" xfId="63" applyNumberFormat="1" applyFont="1" applyFill="1" applyBorder="1" applyAlignment="1">
      <alignment horizontal="center" vertical="center" wrapText="1"/>
      <protection/>
    </xf>
    <xf numFmtId="43" fontId="52" fillId="0" borderId="13" xfId="0" applyNumberFormat="1" applyFont="1" applyFill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43" fontId="12" fillId="0" borderId="1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shrinkToFit="1"/>
    </xf>
    <xf numFmtId="43" fontId="13" fillId="33" borderId="0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left" vertical="center" shrinkToFit="1"/>
    </xf>
    <xf numFmtId="43" fontId="14" fillId="33" borderId="0" xfId="0" applyNumberFormat="1" applyFont="1" applyFill="1" applyBorder="1" applyAlignment="1">
      <alignment horizontal="left" vertical="center" shrinkToFit="1"/>
    </xf>
    <xf numFmtId="43" fontId="5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shrinkToFit="1"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3" fontId="6" fillId="33" borderId="28" xfId="0" applyNumberFormat="1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43" fontId="6" fillId="33" borderId="30" xfId="0" applyNumberFormat="1" applyFont="1" applyFill="1" applyBorder="1" applyAlignment="1" applyProtection="1">
      <alignment horizontal="center" vertical="center"/>
      <protection/>
    </xf>
    <xf numFmtId="43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43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>
      <alignment horizontal="right" vertical="center" shrinkToFit="1"/>
    </xf>
    <xf numFmtId="49" fontId="13" fillId="33" borderId="0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82" fontId="1" fillId="33" borderId="0" xfId="0" applyNumberFormat="1" applyFont="1" applyFill="1" applyAlignment="1">
      <alignment/>
    </xf>
    <xf numFmtId="182" fontId="9" fillId="33" borderId="0" xfId="0" applyNumberFormat="1" applyFont="1" applyFill="1" applyAlignment="1">
      <alignment/>
    </xf>
    <xf numFmtId="182" fontId="1" fillId="33" borderId="10" xfId="0" applyNumberFormat="1" applyFont="1" applyFill="1" applyBorder="1" applyAlignment="1">
      <alignment/>
    </xf>
    <xf numFmtId="182" fontId="0" fillId="33" borderId="0" xfId="0" applyNumberFormat="1" applyFill="1" applyAlignment="1">
      <alignment/>
    </xf>
    <xf numFmtId="182" fontId="0" fillId="33" borderId="0" xfId="0" applyNumberFormat="1" applyFill="1" applyAlignment="1">
      <alignment horizontal="center" vertical="center" wrapText="1"/>
    </xf>
    <xf numFmtId="182" fontId="14" fillId="33" borderId="0" xfId="0" applyNumberFormat="1" applyFont="1" applyFill="1" applyBorder="1" applyAlignment="1">
      <alignment horizontal="left" shrinkToFit="1"/>
    </xf>
    <xf numFmtId="182" fontId="13" fillId="33" borderId="0" xfId="0" applyNumberFormat="1" applyFont="1" applyFill="1" applyBorder="1" applyAlignment="1">
      <alignment horizontal="left" vertical="center" shrinkToFit="1"/>
    </xf>
    <xf numFmtId="182" fontId="3" fillId="33" borderId="0" xfId="0" applyNumberFormat="1" applyFont="1" applyFill="1" applyBorder="1" applyAlignment="1">
      <alignment horizontal="center" vertical="center" shrinkToFit="1"/>
    </xf>
    <xf numFmtId="182" fontId="13" fillId="33" borderId="34" xfId="0" applyNumberFormat="1" applyFont="1" applyFill="1" applyBorder="1" applyAlignment="1">
      <alignment horizontal="left" vertical="center" shrinkToFit="1"/>
    </xf>
    <xf numFmtId="182" fontId="14" fillId="33" borderId="34" xfId="0" applyNumberFormat="1" applyFont="1" applyFill="1" applyBorder="1" applyAlignment="1">
      <alignment horizontal="left" vertical="center" shrinkToFit="1"/>
    </xf>
    <xf numFmtId="182" fontId="14" fillId="33" borderId="34" xfId="0" applyNumberFormat="1" applyFont="1" applyFill="1" applyBorder="1" applyAlignment="1">
      <alignment horizontal="right" vertical="center" shrinkToFit="1"/>
    </xf>
    <xf numFmtId="182" fontId="6" fillId="33" borderId="13" xfId="0" applyNumberFormat="1" applyFont="1" applyFill="1" applyBorder="1" applyAlignment="1">
      <alignment horizontal="center" vertical="center" shrinkToFit="1"/>
    </xf>
    <xf numFmtId="182" fontId="6" fillId="33" borderId="35" xfId="0" applyNumberFormat="1" applyFont="1" applyFill="1" applyBorder="1" applyAlignment="1">
      <alignment horizontal="center" vertical="center" wrapText="1" shrinkToFit="1"/>
    </xf>
    <xf numFmtId="182" fontId="6" fillId="33" borderId="36" xfId="0" applyNumberFormat="1" applyFont="1" applyFill="1" applyBorder="1" applyAlignment="1">
      <alignment horizontal="center" vertical="center" wrapText="1" shrinkToFit="1"/>
    </xf>
    <xf numFmtId="182" fontId="6" fillId="33" borderId="20" xfId="0" applyNumberFormat="1" applyFont="1" applyFill="1" applyBorder="1" applyAlignment="1">
      <alignment horizontal="center" vertical="center" shrinkToFit="1"/>
    </xf>
    <xf numFmtId="182" fontId="6" fillId="33" borderId="35" xfId="0" applyNumberFormat="1" applyFont="1" applyFill="1" applyBorder="1" applyAlignment="1">
      <alignment horizontal="center" vertical="center" shrinkToFit="1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82" fontId="6" fillId="33" borderId="10" xfId="0" applyNumberFormat="1" applyFont="1" applyFill="1" applyBorder="1" applyAlignment="1">
      <alignment horizontal="center" vertical="center" shrinkToFit="1"/>
    </xf>
    <xf numFmtId="182" fontId="6" fillId="33" borderId="27" xfId="0" applyNumberFormat="1" applyFont="1" applyFill="1" applyBorder="1" applyAlignment="1">
      <alignment horizontal="center" vertical="center" wrapText="1" shrinkToFit="1"/>
    </xf>
    <xf numFmtId="182" fontId="6" fillId="33" borderId="37" xfId="0" applyNumberFormat="1" applyFont="1" applyFill="1" applyBorder="1" applyAlignment="1">
      <alignment horizontal="center" vertical="center" shrinkToFit="1"/>
    </xf>
    <xf numFmtId="182" fontId="6" fillId="33" borderId="38" xfId="0" applyNumberFormat="1" applyFont="1" applyFill="1" applyBorder="1" applyAlignment="1">
      <alignment horizontal="center" vertical="center" shrinkToFit="1"/>
    </xf>
    <xf numFmtId="0" fontId="6" fillId="0" borderId="39" xfId="0" applyFont="1" applyBorder="1" applyAlignment="1" applyProtection="1">
      <alignment horizontal="center" vertical="center"/>
      <protection/>
    </xf>
    <xf numFmtId="182" fontId="6" fillId="33" borderId="14" xfId="0" applyNumberFormat="1" applyFont="1" applyFill="1" applyBorder="1" applyAlignment="1">
      <alignment horizontal="center" vertical="center" shrinkToFit="1"/>
    </xf>
    <xf numFmtId="182" fontId="6" fillId="33" borderId="40" xfId="0" applyNumberFormat="1" applyFont="1" applyFill="1" applyBorder="1" applyAlignment="1">
      <alignment horizontal="center" vertical="center" wrapText="1" shrinkToFit="1"/>
    </xf>
    <xf numFmtId="182" fontId="7" fillId="33" borderId="10" xfId="0" applyNumberFormat="1" applyFont="1" applyFill="1" applyBorder="1" applyAlignment="1">
      <alignment horizontal="center" vertical="center" shrinkToFit="1"/>
    </xf>
    <xf numFmtId="43" fontId="7" fillId="33" borderId="10" xfId="0" applyNumberFormat="1" applyFont="1" applyFill="1" applyBorder="1" applyAlignment="1">
      <alignment horizontal="right" vertical="center" shrinkToFit="1"/>
    </xf>
    <xf numFmtId="182" fontId="7" fillId="33" borderId="11" xfId="0" applyNumberFormat="1" applyFont="1" applyFill="1" applyBorder="1" applyAlignment="1">
      <alignment horizontal="center" vertical="center" shrinkToFit="1"/>
    </xf>
    <xf numFmtId="182" fontId="7" fillId="33" borderId="12" xfId="0" applyNumberFormat="1" applyFont="1" applyFill="1" applyBorder="1" applyAlignment="1">
      <alignment horizontal="center" vertical="center" shrinkToFit="1"/>
    </xf>
    <xf numFmtId="182" fontId="7" fillId="33" borderId="26" xfId="0" applyNumberFormat="1" applyFont="1" applyFill="1" applyBorder="1" applyAlignment="1">
      <alignment horizontal="center" vertical="center" shrinkToFit="1"/>
    </xf>
    <xf numFmtId="43" fontId="52" fillId="0" borderId="10" xfId="0" applyNumberFormat="1" applyFont="1" applyFill="1" applyBorder="1" applyAlignment="1" applyProtection="1">
      <alignment horizontal="right" vertical="center"/>
      <protection/>
    </xf>
    <xf numFmtId="182" fontId="6" fillId="33" borderId="10" xfId="0" applyNumberFormat="1" applyFont="1" applyFill="1" applyBorder="1" applyAlignment="1">
      <alignment horizontal="left" vertical="center" shrinkToFit="1"/>
    </xf>
    <xf numFmtId="43" fontId="12" fillId="0" borderId="10" xfId="0" applyNumberFormat="1" applyFont="1" applyFill="1" applyBorder="1" applyAlignment="1" applyProtection="1">
      <alignment horizontal="right" vertical="center"/>
      <protection/>
    </xf>
    <xf numFmtId="43" fontId="1" fillId="34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/>
    </xf>
    <xf numFmtId="182" fontId="1" fillId="33" borderId="10" xfId="0" applyNumberFormat="1" applyFont="1" applyFill="1" applyBorder="1" applyAlignment="1">
      <alignment/>
    </xf>
    <xf numFmtId="182" fontId="1" fillId="33" borderId="41" xfId="0" applyNumberFormat="1" applyFont="1" applyFill="1" applyBorder="1" applyAlignment="1">
      <alignment/>
    </xf>
    <xf numFmtId="182" fontId="1" fillId="33" borderId="41" xfId="0" applyNumberFormat="1" applyFont="1" applyFill="1" applyBorder="1" applyAlignment="1">
      <alignment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4" fontId="7" fillId="0" borderId="24" xfId="0" applyNumberFormat="1" applyFont="1" applyFill="1" applyBorder="1" applyAlignment="1" applyProtection="1">
      <alignment horizontal="right" vertical="center" wrapText="1"/>
      <protection/>
    </xf>
    <xf numFmtId="182" fontId="1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82" fontId="13" fillId="33" borderId="0" xfId="0" applyNumberFormat="1" applyFont="1" applyFill="1" applyBorder="1" applyAlignment="1">
      <alignment horizontal="right" vertical="center" shrinkToFit="1"/>
    </xf>
    <xf numFmtId="182" fontId="13" fillId="33" borderId="34" xfId="0" applyNumberFormat="1" applyFont="1" applyFill="1" applyBorder="1" applyAlignment="1">
      <alignment horizontal="right" vertical="center" shrinkToFit="1"/>
    </xf>
    <xf numFmtId="182" fontId="6" fillId="33" borderId="23" xfId="0" applyNumberFormat="1" applyFont="1" applyFill="1" applyBorder="1" applyAlignment="1">
      <alignment horizontal="center" vertical="center" wrapText="1" shrinkToFit="1"/>
    </xf>
    <xf numFmtId="182" fontId="1" fillId="33" borderId="22" xfId="0" applyNumberFormat="1" applyFont="1" applyFill="1" applyBorder="1" applyAlignment="1">
      <alignment horizontal="center" vertical="center" wrapText="1"/>
    </xf>
    <xf numFmtId="182" fontId="1" fillId="33" borderId="27" xfId="0" applyNumberFormat="1" applyFont="1" applyFill="1" applyBorder="1" applyAlignment="1">
      <alignment horizontal="center" vertical="center" wrapText="1"/>
    </xf>
    <xf numFmtId="182" fontId="1" fillId="33" borderId="23" xfId="0" applyNumberFormat="1" applyFont="1" applyFill="1" applyBorder="1" applyAlignment="1">
      <alignment horizontal="center" vertical="center" wrapText="1"/>
    </xf>
    <xf numFmtId="182" fontId="1" fillId="33" borderId="20" xfId="0" applyNumberFormat="1" applyFont="1" applyFill="1" applyBorder="1" applyAlignment="1">
      <alignment horizontal="center" vertical="center" wrapText="1"/>
    </xf>
    <xf numFmtId="182" fontId="15" fillId="33" borderId="0" xfId="0" applyNumberFormat="1" applyFont="1" applyFill="1" applyBorder="1" applyAlignment="1">
      <alignment horizontal="left" vertical="center" shrinkToFit="1"/>
    </xf>
    <xf numFmtId="182" fontId="14" fillId="33" borderId="0" xfId="0" applyNumberFormat="1" applyFont="1" applyFill="1" applyBorder="1" applyAlignment="1">
      <alignment horizontal="left" vertical="center" shrinkToFit="1"/>
    </xf>
    <xf numFmtId="182" fontId="6" fillId="33" borderId="13" xfId="0" applyNumberFormat="1" applyFont="1" applyFill="1" applyBorder="1" applyAlignment="1">
      <alignment horizontal="left" vertical="center" shrinkToFit="1"/>
    </xf>
    <xf numFmtId="43" fontId="6" fillId="33" borderId="10" xfId="0" applyNumberFormat="1" applyFont="1" applyFill="1" applyBorder="1" applyAlignment="1">
      <alignment horizontal="right" vertical="center" shrinkToFit="1"/>
    </xf>
    <xf numFmtId="182" fontId="1" fillId="33" borderId="0" xfId="0" applyNumberFormat="1" applyFont="1" applyFill="1" applyBorder="1" applyAlignment="1">
      <alignment horizontal="left" vertical="center"/>
    </xf>
    <xf numFmtId="182" fontId="6" fillId="33" borderId="22" xfId="0" applyNumberFormat="1" applyFont="1" applyFill="1" applyBorder="1" applyAlignment="1">
      <alignment horizontal="left" vertical="center" shrinkToFit="1"/>
    </xf>
    <xf numFmtId="43" fontId="1" fillId="33" borderId="10" xfId="0" applyNumberFormat="1" applyFont="1" applyFill="1" applyBorder="1" applyAlignment="1">
      <alignment/>
    </xf>
    <xf numFmtId="182" fontId="0" fillId="33" borderId="0" xfId="0" applyNumberFormat="1" applyFont="1" applyFill="1" applyAlignment="1">
      <alignment/>
    </xf>
    <xf numFmtId="182" fontId="3" fillId="33" borderId="0" xfId="0" applyNumberFormat="1" applyFont="1" applyFill="1" applyBorder="1" applyAlignment="1">
      <alignment vertical="center" shrinkToFit="1"/>
    </xf>
    <xf numFmtId="182" fontId="6" fillId="33" borderId="13" xfId="0" applyNumberFormat="1" applyFont="1" applyFill="1" applyBorder="1" applyAlignment="1">
      <alignment vertical="center" shrinkToFit="1"/>
    </xf>
    <xf numFmtId="43" fontId="6" fillId="33" borderId="13" xfId="0" applyNumberFormat="1" applyFont="1" applyFill="1" applyBorder="1" applyAlignment="1">
      <alignment horizontal="right" vertical="center" shrinkToFit="1"/>
    </xf>
    <xf numFmtId="182" fontId="7" fillId="33" borderId="13" xfId="0" applyNumberFormat="1" applyFont="1" applyFill="1" applyBorder="1" applyAlignment="1">
      <alignment horizontal="center" vertical="center" shrinkToFit="1"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6" fillId="35" borderId="13" xfId="0" applyNumberFormat="1" applyFont="1" applyFill="1" applyBorder="1" applyAlignment="1" applyProtection="1">
      <alignment horizontal="center"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49" fontId="12" fillId="33" borderId="13" xfId="0" applyNumberFormat="1" applyFont="1" applyFill="1" applyBorder="1" applyAlignment="1" applyProtection="1">
      <alignment horizontal="left" vertical="center"/>
      <protection/>
    </xf>
    <xf numFmtId="43" fontId="12" fillId="0" borderId="0" xfId="0" applyNumberFormat="1" applyFont="1" applyBorder="1" applyAlignment="1" applyProtection="1">
      <alignment/>
      <protection/>
    </xf>
    <xf numFmtId="49" fontId="12" fillId="33" borderId="13" xfId="0" applyNumberFormat="1" applyFont="1" applyFill="1" applyBorder="1" applyAlignment="1" applyProtection="1">
      <alignment horizontal="right" vertical="center"/>
      <protection/>
    </xf>
    <xf numFmtId="43" fontId="12" fillId="33" borderId="13" xfId="0" applyNumberFormat="1" applyFont="1" applyFill="1" applyBorder="1" applyAlignment="1" applyProtection="1">
      <alignment horizontal="right" vertical="center" wrapText="1"/>
      <protection/>
    </xf>
    <xf numFmtId="43" fontId="12" fillId="33" borderId="13" xfId="0" applyNumberFormat="1" applyFont="1" applyFill="1" applyBorder="1" applyAlignment="1" applyProtection="1">
      <alignment horizontal="right" vertical="center"/>
      <protection/>
    </xf>
    <xf numFmtId="43" fontId="12" fillId="0" borderId="13" xfId="0" applyNumberFormat="1" applyFont="1" applyBorder="1" applyAlignment="1" applyProtection="1">
      <alignment wrapText="1"/>
      <protection/>
    </xf>
    <xf numFmtId="182" fontId="52" fillId="33" borderId="1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C7" sqref="C7"/>
    </sheetView>
  </sheetViews>
  <sheetFormatPr defaultColWidth="9.00390625" defaultRowHeight="28.5" customHeight="1"/>
  <cols>
    <col min="1" max="1" width="35.625" style="146" customWidth="1"/>
    <col min="2" max="2" width="20.625" style="146" customWidth="1"/>
    <col min="3" max="3" width="35.625" style="146" customWidth="1"/>
    <col min="4" max="4" width="20.625" style="146" customWidth="1"/>
    <col min="5" max="16384" width="9.00390625" style="146" customWidth="1"/>
  </cols>
  <sheetData>
    <row r="1" spans="1:5" ht="28.5" customHeight="1">
      <c r="A1" s="203" t="s">
        <v>0</v>
      </c>
      <c r="B1" s="204"/>
      <c r="C1" s="149"/>
      <c r="D1" s="196"/>
      <c r="E1" s="146" t="s">
        <v>1</v>
      </c>
    </row>
    <row r="2" spans="1:4" ht="28.5" customHeight="1">
      <c r="A2" s="150" t="s">
        <v>2</v>
      </c>
      <c r="B2" s="150"/>
      <c r="C2" s="150"/>
      <c r="D2" s="150"/>
    </row>
    <row r="3" spans="1:4" ht="28.5" customHeight="1">
      <c r="A3" s="151"/>
      <c r="B3" s="151"/>
      <c r="C3" s="151"/>
      <c r="D3" s="153" t="s">
        <v>3</v>
      </c>
    </row>
    <row r="4" spans="1:4" ht="28.5" customHeight="1">
      <c r="A4" s="215" t="s">
        <v>4</v>
      </c>
      <c r="B4" s="216" t="s">
        <v>5</v>
      </c>
      <c r="C4" s="215" t="s">
        <v>6</v>
      </c>
      <c r="D4" s="215"/>
    </row>
    <row r="5" spans="1:4" ht="28.5" customHeight="1">
      <c r="A5" s="215" t="s">
        <v>7</v>
      </c>
      <c r="B5" s="215" t="s">
        <v>8</v>
      </c>
      <c r="C5" s="215" t="s">
        <v>9</v>
      </c>
      <c r="D5" s="215" t="s">
        <v>10</v>
      </c>
    </row>
    <row r="6" spans="1:4" ht="28.5" customHeight="1">
      <c r="A6" s="217" t="s">
        <v>11</v>
      </c>
      <c r="B6" s="95">
        <v>71069824.35</v>
      </c>
      <c r="C6" s="217" t="s">
        <v>12</v>
      </c>
      <c r="D6" s="95">
        <f>B6</f>
        <v>71069824.35</v>
      </c>
    </row>
    <row r="7" spans="1:4" ht="28.5" customHeight="1">
      <c r="A7" s="218" t="s">
        <v>13</v>
      </c>
      <c r="B7" s="219"/>
      <c r="C7" s="220"/>
      <c r="D7" s="221"/>
    </row>
    <row r="8" spans="1:4" ht="28.5" customHeight="1">
      <c r="A8" s="93" t="s">
        <v>14</v>
      </c>
      <c r="B8" s="222"/>
      <c r="C8" s="218" t="s">
        <v>15</v>
      </c>
      <c r="D8" s="223"/>
    </row>
    <row r="9" spans="1:4" ht="28.5" customHeight="1">
      <c r="A9" s="224" t="s">
        <v>16</v>
      </c>
      <c r="B9" s="95">
        <f>SUM(B6:B8)</f>
        <v>71069824.35</v>
      </c>
      <c r="C9" s="224" t="s">
        <v>17</v>
      </c>
      <c r="D9" s="220">
        <v>71069824.35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0"/>
  <sheetViews>
    <sheetView workbookViewId="0" topLeftCell="A1">
      <pane xSplit="5" ySplit="5" topLeftCell="F6" activePane="bottomRight" state="frozen"/>
      <selection pane="bottomRight" activeCell="D9" sqref="D9"/>
    </sheetView>
  </sheetViews>
  <sheetFormatPr defaultColWidth="9.00390625" defaultRowHeight="28.5" customHeight="1"/>
  <cols>
    <col min="1" max="3" width="5.625" style="18" customWidth="1"/>
    <col min="4" max="4" width="25.625" style="18" customWidth="1"/>
    <col min="5" max="7" width="15.625" style="18" customWidth="1"/>
    <col min="8" max="16384" width="9.00390625" style="18" customWidth="1"/>
  </cols>
  <sheetData>
    <row r="1" spans="1:3" ht="28.5" customHeight="1">
      <c r="A1" s="4" t="s">
        <v>303</v>
      </c>
      <c r="B1" s="4"/>
      <c r="C1" s="4"/>
    </row>
    <row r="2" spans="1:7" ht="28.5" customHeight="1">
      <c r="A2" s="5" t="s">
        <v>304</v>
      </c>
      <c r="B2" s="5"/>
      <c r="C2" s="5"/>
      <c r="D2" s="5"/>
      <c r="E2" s="5"/>
      <c r="F2" s="5"/>
      <c r="G2" s="5"/>
    </row>
    <row r="3" ht="24.75" customHeight="1">
      <c r="G3" s="51" t="s">
        <v>3</v>
      </c>
    </row>
    <row r="4" spans="1:7" s="50" customFormat="1" ht="28.5" customHeight="1">
      <c r="A4" s="52" t="s">
        <v>127</v>
      </c>
      <c r="B4" s="52"/>
      <c r="C4" s="52"/>
      <c r="D4" s="52" t="s">
        <v>128</v>
      </c>
      <c r="E4" s="53" t="s">
        <v>69</v>
      </c>
      <c r="F4" s="54" t="s">
        <v>301</v>
      </c>
      <c r="G4" s="54" t="s">
        <v>302</v>
      </c>
    </row>
    <row r="5" spans="1:7" s="50" customFormat="1" ht="28.5" customHeight="1">
      <c r="A5" s="52" t="s">
        <v>72</v>
      </c>
      <c r="B5" s="52" t="s">
        <v>73</v>
      </c>
      <c r="C5" s="52" t="s">
        <v>74</v>
      </c>
      <c r="D5" s="52"/>
      <c r="E5" s="55"/>
      <c r="F5" s="54"/>
      <c r="G5" s="54"/>
    </row>
    <row r="6" spans="1:7" s="50" customFormat="1" ht="28.5" customHeight="1">
      <c r="A6" s="56" t="s">
        <v>195</v>
      </c>
      <c r="B6" s="57"/>
      <c r="C6" s="57"/>
      <c r="D6" s="58"/>
      <c r="E6" s="59">
        <f>SUM(E7:E20)</f>
        <v>0</v>
      </c>
      <c r="F6" s="60">
        <f>SUM(F7:F20)</f>
        <v>0</v>
      </c>
      <c r="G6" s="60">
        <f>SUM(G7:G20)</f>
        <v>0</v>
      </c>
    </row>
    <row r="7" spans="1:7" s="50" customFormat="1" ht="28.5" customHeight="1">
      <c r="A7" s="61"/>
      <c r="B7" s="61"/>
      <c r="C7" s="61"/>
      <c r="D7" s="61"/>
      <c r="E7" s="62">
        <f>SUM(F7:G7)</f>
        <v>0</v>
      </c>
      <c r="F7" s="63"/>
      <c r="G7" s="63"/>
    </row>
    <row r="8" spans="1:7" s="50" customFormat="1" ht="28.5" customHeight="1">
      <c r="A8" s="61"/>
      <c r="B8" s="61"/>
      <c r="C8" s="61"/>
      <c r="D8" s="61"/>
      <c r="E8" s="62">
        <f>SUM(F8:G8)</f>
        <v>0</v>
      </c>
      <c r="F8" s="63"/>
      <c r="G8" s="63"/>
    </row>
    <row r="9" spans="1:7" s="50" customFormat="1" ht="28.5" customHeight="1">
      <c r="A9" s="61"/>
      <c r="B9" s="61"/>
      <c r="C9" s="61"/>
      <c r="D9" s="61"/>
      <c r="E9" s="62"/>
      <c r="F9" s="63"/>
      <c r="G9" s="63"/>
    </row>
    <row r="10" spans="1:7" s="50" customFormat="1" ht="28.5" customHeight="1">
      <c r="A10" s="61"/>
      <c r="B10" s="61"/>
      <c r="C10" s="61"/>
      <c r="D10" s="61"/>
      <c r="E10" s="62"/>
      <c r="F10" s="63"/>
      <c r="G10" s="63"/>
    </row>
    <row r="11" spans="1:7" s="50" customFormat="1" ht="28.5" customHeight="1">
      <c r="A11" s="61"/>
      <c r="B11" s="61"/>
      <c r="C11" s="61"/>
      <c r="D11" s="61"/>
      <c r="E11" s="62">
        <f>SUM(F11:G11)</f>
        <v>0</v>
      </c>
      <c r="F11" s="63"/>
      <c r="G11" s="63"/>
    </row>
    <row r="12" spans="1:7" s="50" customFormat="1" ht="28.5" customHeight="1">
      <c r="A12" s="61"/>
      <c r="B12" s="61"/>
      <c r="C12" s="61"/>
      <c r="D12" s="61"/>
      <c r="E12" s="62">
        <f aca="true" t="shared" si="0" ref="E12:E20">SUM(F12:G12)</f>
        <v>0</v>
      </c>
      <c r="F12" s="63"/>
      <c r="G12" s="63"/>
    </row>
    <row r="13" spans="1:7" s="50" customFormat="1" ht="28.5" customHeight="1">
      <c r="A13" s="61"/>
      <c r="B13" s="61"/>
      <c r="C13" s="61"/>
      <c r="D13" s="61"/>
      <c r="E13" s="62"/>
      <c r="F13" s="63"/>
      <c r="G13" s="63"/>
    </row>
    <row r="14" spans="1:7" s="50" customFormat="1" ht="28.5" customHeight="1">
      <c r="A14" s="61"/>
      <c r="B14" s="61"/>
      <c r="C14" s="61"/>
      <c r="D14" s="61"/>
      <c r="E14" s="62"/>
      <c r="F14" s="63"/>
      <c r="G14" s="63"/>
    </row>
    <row r="15" spans="1:7" s="50" customFormat="1" ht="28.5" customHeight="1">
      <c r="A15" s="61"/>
      <c r="B15" s="61"/>
      <c r="C15" s="61"/>
      <c r="D15" s="61"/>
      <c r="E15" s="62">
        <f t="shared" si="0"/>
        <v>0</v>
      </c>
      <c r="F15" s="63"/>
      <c r="G15" s="63"/>
    </row>
    <row r="16" spans="1:7" s="50" customFormat="1" ht="28.5" customHeight="1">
      <c r="A16" s="61"/>
      <c r="B16" s="61"/>
      <c r="C16" s="61"/>
      <c r="D16" s="61"/>
      <c r="E16" s="63">
        <f t="shared" si="0"/>
        <v>0</v>
      </c>
      <c r="F16" s="63"/>
      <c r="G16" s="63"/>
    </row>
    <row r="17" spans="1:7" s="50" customFormat="1" ht="28.5" customHeight="1">
      <c r="A17" s="61"/>
      <c r="B17" s="61"/>
      <c r="C17" s="61"/>
      <c r="D17" s="61"/>
      <c r="E17" s="63">
        <f t="shared" si="0"/>
        <v>0</v>
      </c>
      <c r="F17" s="63"/>
      <c r="G17" s="63"/>
    </row>
    <row r="18" spans="1:7" s="50" customFormat="1" ht="28.5" customHeight="1">
      <c r="A18" s="61"/>
      <c r="B18" s="61"/>
      <c r="C18" s="61"/>
      <c r="D18" s="61"/>
      <c r="E18" s="63">
        <f t="shared" si="0"/>
        <v>0</v>
      </c>
      <c r="F18" s="63"/>
      <c r="G18" s="63"/>
    </row>
    <row r="19" spans="1:7" s="50" customFormat="1" ht="28.5" customHeight="1">
      <c r="A19" s="61"/>
      <c r="B19" s="61"/>
      <c r="C19" s="61"/>
      <c r="D19" s="61"/>
      <c r="E19" s="63">
        <f t="shared" si="0"/>
        <v>0</v>
      </c>
      <c r="F19" s="63"/>
      <c r="G19" s="63"/>
    </row>
    <row r="20" spans="1:7" s="50" customFormat="1" ht="28.5" customHeight="1">
      <c r="A20" s="61"/>
      <c r="B20" s="61"/>
      <c r="C20" s="61"/>
      <c r="D20" s="61"/>
      <c r="E20" s="63">
        <f t="shared" si="0"/>
        <v>0</v>
      </c>
      <c r="F20" s="63"/>
      <c r="G20" s="63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29"/>
  <sheetViews>
    <sheetView workbookViewId="0" topLeftCell="A1">
      <pane xSplit="1" ySplit="5" topLeftCell="B6" activePane="bottomRight" state="frozen"/>
      <selection pane="bottomRight" activeCell="D29" sqref="D29"/>
    </sheetView>
  </sheetViews>
  <sheetFormatPr defaultColWidth="9.00390625" defaultRowHeight="14.25"/>
  <cols>
    <col min="1" max="1" width="5.625" style="3" customWidth="1"/>
    <col min="2" max="3" width="30.625" style="0" customWidth="1"/>
    <col min="4" max="7" width="15.625" style="0" customWidth="1"/>
    <col min="8" max="9" width="18.125" style="0" customWidth="1"/>
  </cols>
  <sheetData>
    <row r="1" spans="1:3" s="18" customFormat="1" ht="27" customHeight="1">
      <c r="A1" s="20" t="s">
        <v>305</v>
      </c>
      <c r="B1" s="20"/>
      <c r="C1" s="4"/>
    </row>
    <row r="2" spans="1:9" s="18" customFormat="1" ht="27" customHeight="1">
      <c r="A2" s="5" t="s">
        <v>306</v>
      </c>
      <c r="B2" s="5"/>
      <c r="C2" s="5"/>
      <c r="D2" s="5"/>
      <c r="E2" s="5"/>
      <c r="F2" s="5"/>
      <c r="G2" s="5"/>
      <c r="H2" s="5"/>
      <c r="I2" s="5"/>
    </row>
    <row r="3" spans="1:9" ht="14.25">
      <c r="A3" s="32"/>
      <c r="B3" s="33"/>
      <c r="C3" s="33"/>
      <c r="D3" s="33"/>
      <c r="E3" s="33"/>
      <c r="F3" s="33"/>
      <c r="I3" s="49" t="s">
        <v>3</v>
      </c>
    </row>
    <row r="4" spans="1:9" s="1" customFormat="1" ht="28.5" customHeight="1">
      <c r="A4" s="24" t="s">
        <v>307</v>
      </c>
      <c r="B4" s="24" t="s">
        <v>290</v>
      </c>
      <c r="C4" s="34" t="s">
        <v>308</v>
      </c>
      <c r="D4" s="24" t="s">
        <v>309</v>
      </c>
      <c r="E4" s="24"/>
      <c r="F4" s="24"/>
      <c r="G4" s="24"/>
      <c r="H4" s="24" t="s">
        <v>310</v>
      </c>
      <c r="I4" s="24" t="s">
        <v>311</v>
      </c>
    </row>
    <row r="5" spans="1:9" s="1" customFormat="1" ht="28.5" customHeight="1">
      <c r="A5" s="24"/>
      <c r="B5" s="24"/>
      <c r="C5" s="35"/>
      <c r="D5" s="24" t="s">
        <v>312</v>
      </c>
      <c r="E5" s="24" t="s">
        <v>77</v>
      </c>
      <c r="F5" s="24" t="s">
        <v>78</v>
      </c>
      <c r="G5" s="24" t="s">
        <v>313</v>
      </c>
      <c r="H5" s="24"/>
      <c r="I5" s="24"/>
    </row>
    <row r="6" spans="1:9" s="1" customFormat="1" ht="28.5" customHeight="1">
      <c r="A6" s="36" t="s">
        <v>195</v>
      </c>
      <c r="B6" s="37"/>
      <c r="C6" s="37"/>
      <c r="D6" s="38">
        <f>SUM(D7:D23)</f>
        <v>0</v>
      </c>
      <c r="E6" s="38">
        <f>SUM(E7:E23)</f>
        <v>0</v>
      </c>
      <c r="F6" s="38">
        <f>SUM(F7:F23)</f>
        <v>0</v>
      </c>
      <c r="G6" s="38">
        <f>SUM(G7:G23)</f>
        <v>0</v>
      </c>
      <c r="H6" s="39"/>
      <c r="I6" s="39"/>
    </row>
    <row r="7" spans="1:9" s="2" customFormat="1" ht="28.5" customHeight="1">
      <c r="A7" s="16">
        <v>1</v>
      </c>
      <c r="B7" s="16"/>
      <c r="C7" s="40" t="s">
        <v>314</v>
      </c>
      <c r="D7" s="41">
        <f>SUM(E7:G7)</f>
        <v>0</v>
      </c>
      <c r="E7" s="42"/>
      <c r="F7" s="43"/>
      <c r="G7" s="43"/>
      <c r="H7" s="44"/>
      <c r="I7" s="44"/>
    </row>
    <row r="8" spans="1:9" s="2" customFormat="1" ht="28.5" customHeight="1">
      <c r="A8" s="16">
        <v>2</v>
      </c>
      <c r="B8" s="16"/>
      <c r="C8" s="16"/>
      <c r="D8" s="41">
        <f aca="true" t="shared" si="0" ref="D8:D23">SUM(E8:G8)</f>
        <v>0</v>
      </c>
      <c r="E8" s="42"/>
      <c r="F8" s="43"/>
      <c r="G8" s="43"/>
      <c r="H8" s="44"/>
      <c r="I8" s="44"/>
    </row>
    <row r="9" spans="1:9" s="2" customFormat="1" ht="28.5" customHeight="1">
      <c r="A9" s="16">
        <v>3</v>
      </c>
      <c r="B9" s="16"/>
      <c r="C9" s="16"/>
      <c r="D9" s="41">
        <f t="shared" si="0"/>
        <v>0</v>
      </c>
      <c r="E9" s="42"/>
      <c r="F9" s="43"/>
      <c r="G9" s="43"/>
      <c r="H9" s="44"/>
      <c r="I9" s="44"/>
    </row>
    <row r="10" spans="1:9" s="2" customFormat="1" ht="28.5" customHeight="1">
      <c r="A10" s="16" t="s">
        <v>315</v>
      </c>
      <c r="B10" s="16"/>
      <c r="C10" s="16"/>
      <c r="D10" s="41">
        <f t="shared" si="0"/>
        <v>0</v>
      </c>
      <c r="E10" s="42"/>
      <c r="F10" s="43"/>
      <c r="G10" s="43"/>
      <c r="H10" s="44"/>
      <c r="I10" s="44"/>
    </row>
    <row r="11" spans="1:9" s="2" customFormat="1" ht="28.5" customHeight="1">
      <c r="A11" s="39"/>
      <c r="B11" s="39"/>
      <c r="C11" s="39"/>
      <c r="D11" s="41">
        <f t="shared" si="0"/>
        <v>0</v>
      </c>
      <c r="E11" s="43"/>
      <c r="F11" s="43"/>
      <c r="G11" s="43"/>
      <c r="H11" s="44"/>
      <c r="I11" s="44"/>
    </row>
    <row r="12" spans="1:9" s="2" customFormat="1" ht="28.5" customHeight="1">
      <c r="A12" s="44"/>
      <c r="B12" s="44"/>
      <c r="C12" s="44"/>
      <c r="D12" s="41">
        <f t="shared" si="0"/>
        <v>0</v>
      </c>
      <c r="E12" s="45"/>
      <c r="F12" s="45"/>
      <c r="G12" s="45"/>
      <c r="H12" s="44"/>
      <c r="I12" s="44"/>
    </row>
    <row r="13" spans="1:9" s="2" customFormat="1" ht="28.5" customHeight="1">
      <c r="A13" s="46"/>
      <c r="B13" s="44"/>
      <c r="C13" s="44"/>
      <c r="D13" s="41">
        <f t="shared" si="0"/>
        <v>0</v>
      </c>
      <c r="E13" s="45"/>
      <c r="F13" s="45"/>
      <c r="G13" s="45"/>
      <c r="H13" s="44"/>
      <c r="I13" s="44"/>
    </row>
    <row r="14" spans="1:9" s="2" customFormat="1" ht="28.5" customHeight="1">
      <c r="A14" s="46"/>
      <c r="B14" s="44"/>
      <c r="C14" s="44"/>
      <c r="D14" s="41">
        <f t="shared" si="0"/>
        <v>0</v>
      </c>
      <c r="E14" s="45"/>
      <c r="F14" s="45"/>
      <c r="G14" s="45"/>
      <c r="H14" s="44"/>
      <c r="I14" s="44"/>
    </row>
    <row r="15" spans="1:9" s="2" customFormat="1" ht="28.5" customHeight="1">
      <c r="A15" s="46"/>
      <c r="B15" s="44"/>
      <c r="C15" s="44"/>
      <c r="D15" s="41">
        <f t="shared" si="0"/>
        <v>0</v>
      </c>
      <c r="E15" s="45"/>
      <c r="F15" s="45"/>
      <c r="G15" s="45"/>
      <c r="H15" s="44"/>
      <c r="I15" s="44"/>
    </row>
    <row r="16" spans="1:9" s="2" customFormat="1" ht="28.5" customHeight="1">
      <c r="A16" s="46"/>
      <c r="B16" s="44"/>
      <c r="C16" s="44"/>
      <c r="D16" s="41">
        <f t="shared" si="0"/>
        <v>0</v>
      </c>
      <c r="E16" s="45"/>
      <c r="F16" s="45"/>
      <c r="G16" s="45"/>
      <c r="H16" s="44"/>
      <c r="I16" s="44"/>
    </row>
    <row r="17" spans="1:9" s="2" customFormat="1" ht="28.5" customHeight="1">
      <c r="A17" s="46"/>
      <c r="B17" s="44"/>
      <c r="C17" s="44"/>
      <c r="D17" s="41">
        <f t="shared" si="0"/>
        <v>0</v>
      </c>
      <c r="E17" s="45"/>
      <c r="F17" s="45"/>
      <c r="G17" s="45"/>
      <c r="H17" s="44"/>
      <c r="I17" s="44"/>
    </row>
    <row r="18" spans="1:9" s="2" customFormat="1" ht="28.5" customHeight="1">
      <c r="A18" s="46"/>
      <c r="B18" s="44"/>
      <c r="C18" s="44"/>
      <c r="D18" s="41">
        <f t="shared" si="0"/>
        <v>0</v>
      </c>
      <c r="E18" s="45"/>
      <c r="F18" s="45"/>
      <c r="G18" s="45"/>
      <c r="H18" s="44"/>
      <c r="I18" s="44"/>
    </row>
    <row r="19" spans="1:9" s="2" customFormat="1" ht="28.5" customHeight="1">
      <c r="A19" s="46"/>
      <c r="B19" s="44"/>
      <c r="C19" s="44"/>
      <c r="D19" s="41">
        <f t="shared" si="0"/>
        <v>0</v>
      </c>
      <c r="E19" s="45"/>
      <c r="F19" s="45"/>
      <c r="G19" s="45"/>
      <c r="H19" s="44"/>
      <c r="I19" s="44"/>
    </row>
    <row r="20" spans="1:9" s="2" customFormat="1" ht="28.5" customHeight="1">
      <c r="A20" s="46"/>
      <c r="B20" s="44"/>
      <c r="C20" s="44"/>
      <c r="D20" s="41">
        <f t="shared" si="0"/>
        <v>0</v>
      </c>
      <c r="E20" s="45"/>
      <c r="F20" s="45"/>
      <c r="G20" s="45"/>
      <c r="H20" s="44"/>
      <c r="I20" s="44"/>
    </row>
    <row r="21" spans="1:9" s="2" customFormat="1" ht="28.5" customHeight="1">
      <c r="A21" s="46"/>
      <c r="B21" s="44"/>
      <c r="C21" s="44"/>
      <c r="D21" s="41">
        <f t="shared" si="0"/>
        <v>0</v>
      </c>
      <c r="E21" s="45"/>
      <c r="F21" s="45"/>
      <c r="G21" s="45"/>
      <c r="H21" s="44"/>
      <c r="I21" s="44"/>
    </row>
    <row r="22" spans="1:9" s="2" customFormat="1" ht="28.5" customHeight="1">
      <c r="A22" s="46"/>
      <c r="B22" s="44"/>
      <c r="C22" s="44"/>
      <c r="D22" s="41">
        <f t="shared" si="0"/>
        <v>0</v>
      </c>
      <c r="E22" s="45"/>
      <c r="F22" s="45"/>
      <c r="G22" s="45"/>
      <c r="H22" s="44"/>
      <c r="I22" s="44"/>
    </row>
    <row r="23" spans="1:9" s="2" customFormat="1" ht="28.5" customHeight="1">
      <c r="A23" s="46"/>
      <c r="B23" s="44"/>
      <c r="C23" s="44"/>
      <c r="D23" s="41">
        <f t="shared" si="0"/>
        <v>0</v>
      </c>
      <c r="E23" s="45"/>
      <c r="F23" s="45"/>
      <c r="G23" s="45"/>
      <c r="H23" s="44"/>
      <c r="I23" s="44"/>
    </row>
    <row r="24" spans="1:9" s="2" customFormat="1" ht="28.5" customHeight="1">
      <c r="A24" s="47" t="s">
        <v>316</v>
      </c>
      <c r="B24" s="47"/>
      <c r="C24" s="47"/>
      <c r="D24" s="47"/>
      <c r="E24" s="47"/>
      <c r="F24" s="47"/>
      <c r="G24" s="47"/>
      <c r="H24" s="47"/>
      <c r="I24" s="47"/>
    </row>
    <row r="29" ht="14.25">
      <c r="D29" s="48"/>
    </row>
  </sheetData>
  <sheetProtection/>
  <mergeCells count="9">
    <mergeCell ref="A2:I2"/>
    <mergeCell ref="D4:G4"/>
    <mergeCell ref="A6:C6"/>
    <mergeCell ref="A24:I24"/>
    <mergeCell ref="A4:A5"/>
    <mergeCell ref="B4:B5"/>
    <mergeCell ref="C4:C5"/>
    <mergeCell ref="H4:H5"/>
    <mergeCell ref="I4:I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3"/>
  <sheetViews>
    <sheetView workbookViewId="0" topLeftCell="A1">
      <selection activeCell="D22" sqref="D22"/>
    </sheetView>
  </sheetViews>
  <sheetFormatPr defaultColWidth="9.00390625" defaultRowHeight="14.25"/>
  <cols>
    <col min="1" max="1" width="5.625" style="19" customWidth="1"/>
    <col min="2" max="2" width="30.625" style="0" customWidth="1"/>
    <col min="3" max="7" width="20.125" style="0" customWidth="1"/>
    <col min="8" max="11" width="12.625" style="0" customWidth="1"/>
  </cols>
  <sheetData>
    <row r="1" spans="1:3" s="18" customFormat="1" ht="27" customHeight="1">
      <c r="A1" s="20" t="s">
        <v>317</v>
      </c>
      <c r="B1" s="4"/>
      <c r="C1" s="4"/>
    </row>
    <row r="2" spans="1:8" s="18" customFormat="1" ht="27" customHeight="1">
      <c r="A2" s="21"/>
      <c r="B2" s="5" t="s">
        <v>318</v>
      </c>
      <c r="C2" s="5"/>
      <c r="D2" s="5"/>
      <c r="E2" s="5"/>
      <c r="F2" s="5"/>
      <c r="G2" s="5"/>
      <c r="H2" s="22"/>
    </row>
    <row r="3" spans="2:11" ht="19.5" customHeight="1">
      <c r="B3" s="3"/>
      <c r="K3" s="31" t="s">
        <v>3</v>
      </c>
    </row>
    <row r="4" spans="1:11" s="2" customFormat="1" ht="28.5" customHeight="1">
      <c r="A4" s="23" t="s">
        <v>307</v>
      </c>
      <c r="B4" s="24" t="s">
        <v>290</v>
      </c>
      <c r="C4" s="24" t="s">
        <v>319</v>
      </c>
      <c r="D4" s="24" t="s">
        <v>320</v>
      </c>
      <c r="E4" s="24" t="s">
        <v>321</v>
      </c>
      <c r="F4" s="24" t="s">
        <v>322</v>
      </c>
      <c r="G4" s="24" t="s">
        <v>323</v>
      </c>
      <c r="H4" s="24" t="s">
        <v>309</v>
      </c>
      <c r="I4" s="24"/>
      <c r="J4" s="24"/>
      <c r="K4" s="24"/>
    </row>
    <row r="5" spans="1:11" s="1" customFormat="1" ht="28.5" customHeight="1">
      <c r="A5" s="23"/>
      <c r="B5" s="24"/>
      <c r="C5" s="24" t="s">
        <v>319</v>
      </c>
      <c r="D5" s="24" t="s">
        <v>320</v>
      </c>
      <c r="E5" s="24" t="s">
        <v>321</v>
      </c>
      <c r="F5" s="24" t="s">
        <v>322</v>
      </c>
      <c r="G5" s="24" t="s">
        <v>323</v>
      </c>
      <c r="H5" s="24" t="s">
        <v>324</v>
      </c>
      <c r="I5" s="24" t="s">
        <v>77</v>
      </c>
      <c r="J5" s="24" t="s">
        <v>78</v>
      </c>
      <c r="K5" s="24" t="s">
        <v>79</v>
      </c>
    </row>
    <row r="6" spans="1:11" s="1" customFormat="1" ht="28.5" customHeight="1">
      <c r="A6" s="25" t="s">
        <v>294</v>
      </c>
      <c r="B6" s="25"/>
      <c r="C6" s="25"/>
      <c r="D6" s="25"/>
      <c r="E6" s="25"/>
      <c r="F6" s="25"/>
      <c r="G6" s="25"/>
      <c r="H6" s="26">
        <f>SUM(H7:H23)</f>
        <v>0</v>
      </c>
      <c r="I6" s="26">
        <f>SUM(I7:I23)</f>
        <v>0</v>
      </c>
      <c r="J6" s="26">
        <f>SUM(J7:J23)</f>
        <v>0</v>
      </c>
      <c r="K6" s="26">
        <f>SUM(K7:K23)</f>
        <v>0</v>
      </c>
    </row>
    <row r="7" spans="1:11" s="2" customFormat="1" ht="28.5" customHeight="1">
      <c r="A7" s="16">
        <v>1</v>
      </c>
      <c r="B7" s="16"/>
      <c r="C7" s="16"/>
      <c r="D7" s="27"/>
      <c r="E7" s="28"/>
      <c r="F7" s="28"/>
      <c r="G7" s="29"/>
      <c r="H7" s="26">
        <f>SUM(I7:K7)</f>
        <v>0</v>
      </c>
      <c r="I7" s="26"/>
      <c r="J7" s="26"/>
      <c r="K7" s="26"/>
    </row>
    <row r="8" spans="1:11" s="2" customFormat="1" ht="28.5" customHeight="1">
      <c r="A8" s="16">
        <v>2</v>
      </c>
      <c r="B8" s="16"/>
      <c r="C8" s="16"/>
      <c r="D8" s="27"/>
      <c r="E8" s="28"/>
      <c r="F8" s="28"/>
      <c r="G8" s="29"/>
      <c r="H8" s="26">
        <f aca="true" t="shared" si="0" ref="H8:H23">SUM(I8:K8)</f>
        <v>0</v>
      </c>
      <c r="I8" s="26"/>
      <c r="J8" s="26"/>
      <c r="K8" s="26"/>
    </row>
    <row r="9" spans="1:11" s="2" customFormat="1" ht="28.5" customHeight="1">
      <c r="A9" s="16">
        <v>3</v>
      </c>
      <c r="B9" s="16"/>
      <c r="C9" s="16"/>
      <c r="D9" s="27"/>
      <c r="E9" s="28"/>
      <c r="F9" s="28"/>
      <c r="G9" s="29"/>
      <c r="H9" s="26">
        <f t="shared" si="0"/>
        <v>0</v>
      </c>
      <c r="I9" s="26"/>
      <c r="J9" s="26"/>
      <c r="K9" s="26"/>
    </row>
    <row r="10" spans="1:11" s="2" customFormat="1" ht="28.5" customHeight="1">
      <c r="A10" s="16" t="s">
        <v>315</v>
      </c>
      <c r="B10" s="16"/>
      <c r="C10" s="16"/>
      <c r="D10" s="27"/>
      <c r="E10" s="28"/>
      <c r="F10" s="28"/>
      <c r="G10" s="29"/>
      <c r="H10" s="26">
        <f t="shared" si="0"/>
        <v>0</v>
      </c>
      <c r="I10" s="26"/>
      <c r="J10" s="26"/>
      <c r="K10" s="26"/>
    </row>
    <row r="11" spans="1:11" s="2" customFormat="1" ht="28.5" customHeight="1">
      <c r="A11" s="16"/>
      <c r="B11" s="16"/>
      <c r="C11" s="16"/>
      <c r="D11" s="27"/>
      <c r="E11" s="28"/>
      <c r="F11" s="28"/>
      <c r="G11" s="29"/>
      <c r="H11" s="26">
        <f t="shared" si="0"/>
        <v>0</v>
      </c>
      <c r="I11" s="26"/>
      <c r="J11" s="26"/>
      <c r="K11" s="26"/>
    </row>
    <row r="12" spans="1:11" s="2" customFormat="1" ht="28.5" customHeight="1">
      <c r="A12" s="16"/>
      <c r="B12" s="16"/>
      <c r="C12" s="16"/>
      <c r="D12" s="27"/>
      <c r="E12" s="28"/>
      <c r="F12" s="28"/>
      <c r="G12" s="29"/>
      <c r="H12" s="26">
        <f t="shared" si="0"/>
        <v>0</v>
      </c>
      <c r="I12" s="26"/>
      <c r="J12" s="26"/>
      <c r="K12" s="26"/>
    </row>
    <row r="13" spans="1:11" s="2" customFormat="1" ht="28.5" customHeight="1">
      <c r="A13" s="16"/>
      <c r="B13" s="16"/>
      <c r="C13" s="16"/>
      <c r="D13" s="27"/>
      <c r="E13" s="28"/>
      <c r="F13" s="28"/>
      <c r="G13" s="29"/>
      <c r="H13" s="26">
        <f t="shared" si="0"/>
        <v>0</v>
      </c>
      <c r="I13" s="26"/>
      <c r="J13" s="26"/>
      <c r="K13" s="26"/>
    </row>
    <row r="14" spans="1:11" s="2" customFormat="1" ht="28.5" customHeight="1">
      <c r="A14" s="30"/>
      <c r="B14" s="29"/>
      <c r="C14" s="29"/>
      <c r="D14" s="29"/>
      <c r="E14" s="29"/>
      <c r="F14" s="29"/>
      <c r="G14" s="29"/>
      <c r="H14" s="26">
        <f t="shared" si="0"/>
        <v>0</v>
      </c>
      <c r="I14" s="26"/>
      <c r="J14" s="26"/>
      <c r="K14" s="26"/>
    </row>
    <row r="15" spans="1:11" s="2" customFormat="1" ht="28.5" customHeight="1">
      <c r="A15" s="30"/>
      <c r="B15" s="29"/>
      <c r="C15" s="29"/>
      <c r="D15" s="29"/>
      <c r="E15" s="29"/>
      <c r="F15" s="29"/>
      <c r="G15" s="29"/>
      <c r="H15" s="26">
        <f t="shared" si="0"/>
        <v>0</v>
      </c>
      <c r="I15" s="26"/>
      <c r="J15" s="26"/>
      <c r="K15" s="26"/>
    </row>
    <row r="16" spans="1:11" s="2" customFormat="1" ht="28.5" customHeight="1">
      <c r="A16" s="30"/>
      <c r="B16" s="29"/>
      <c r="C16" s="29"/>
      <c r="D16" s="29"/>
      <c r="E16" s="29"/>
      <c r="F16" s="29"/>
      <c r="G16" s="29"/>
      <c r="H16" s="26">
        <f t="shared" si="0"/>
        <v>0</v>
      </c>
      <c r="I16" s="26"/>
      <c r="J16" s="26"/>
      <c r="K16" s="26"/>
    </row>
    <row r="17" spans="1:11" s="2" customFormat="1" ht="28.5" customHeight="1">
      <c r="A17" s="30"/>
      <c r="B17" s="29"/>
      <c r="C17" s="29"/>
      <c r="D17" s="29"/>
      <c r="E17" s="29"/>
      <c r="F17" s="29"/>
      <c r="G17" s="29"/>
      <c r="H17" s="26">
        <f t="shared" si="0"/>
        <v>0</v>
      </c>
      <c r="I17" s="26"/>
      <c r="J17" s="26"/>
      <c r="K17" s="26"/>
    </row>
    <row r="18" spans="1:11" s="2" customFormat="1" ht="28.5" customHeight="1">
      <c r="A18" s="30"/>
      <c r="B18" s="29"/>
      <c r="C18" s="29"/>
      <c r="D18" s="29"/>
      <c r="E18" s="29"/>
      <c r="F18" s="29"/>
      <c r="G18" s="29"/>
      <c r="H18" s="26">
        <f t="shared" si="0"/>
        <v>0</v>
      </c>
      <c r="I18" s="26"/>
      <c r="J18" s="26"/>
      <c r="K18" s="26"/>
    </row>
    <row r="19" spans="1:11" s="2" customFormat="1" ht="28.5" customHeight="1">
      <c r="A19" s="30"/>
      <c r="B19" s="29"/>
      <c r="C19" s="29"/>
      <c r="D19" s="29"/>
      <c r="E19" s="29"/>
      <c r="F19" s="29"/>
      <c r="G19" s="29"/>
      <c r="H19" s="26">
        <f t="shared" si="0"/>
        <v>0</v>
      </c>
      <c r="I19" s="26"/>
      <c r="J19" s="26"/>
      <c r="K19" s="26"/>
    </row>
    <row r="20" spans="1:11" s="2" customFormat="1" ht="28.5" customHeight="1">
      <c r="A20" s="30"/>
      <c r="B20" s="29"/>
      <c r="C20" s="29"/>
      <c r="D20" s="29"/>
      <c r="E20" s="29"/>
      <c r="F20" s="29"/>
      <c r="G20" s="29"/>
      <c r="H20" s="26">
        <f t="shared" si="0"/>
        <v>0</v>
      </c>
      <c r="I20" s="26"/>
      <c r="J20" s="26"/>
      <c r="K20" s="26"/>
    </row>
    <row r="21" spans="1:11" s="2" customFormat="1" ht="28.5" customHeight="1">
      <c r="A21" s="30"/>
      <c r="B21" s="29"/>
      <c r="C21" s="29"/>
      <c r="D21" s="29"/>
      <c r="E21" s="29"/>
      <c r="F21" s="29"/>
      <c r="G21" s="29"/>
      <c r="H21" s="26">
        <f t="shared" si="0"/>
        <v>0</v>
      </c>
      <c r="I21" s="26"/>
      <c r="J21" s="26"/>
      <c r="K21" s="26"/>
    </row>
    <row r="22" spans="1:11" s="2" customFormat="1" ht="28.5" customHeight="1">
      <c r="A22" s="30"/>
      <c r="B22" s="29"/>
      <c r="C22" s="29"/>
      <c r="D22" s="29"/>
      <c r="E22" s="29"/>
      <c r="F22" s="29"/>
      <c r="G22" s="29"/>
      <c r="H22" s="26">
        <f t="shared" si="0"/>
        <v>0</v>
      </c>
      <c r="I22" s="26"/>
      <c r="J22" s="26"/>
      <c r="K22" s="26"/>
    </row>
    <row r="23" spans="1:11" s="2" customFormat="1" ht="28.5" customHeight="1">
      <c r="A23" s="30"/>
      <c r="B23" s="29"/>
      <c r="C23" s="29"/>
      <c r="D23" s="29"/>
      <c r="E23" s="29"/>
      <c r="F23" s="29"/>
      <c r="G23" s="29"/>
      <c r="H23" s="26">
        <f t="shared" si="0"/>
        <v>0</v>
      </c>
      <c r="I23" s="26"/>
      <c r="J23" s="26"/>
      <c r="K23" s="26"/>
    </row>
  </sheetData>
  <sheetProtection/>
  <mergeCells count="10">
    <mergeCell ref="B2:G2"/>
    <mergeCell ref="H4:K4"/>
    <mergeCell ref="A6:G6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C22"/>
  <sheetViews>
    <sheetView tabSelected="1" workbookViewId="0" topLeftCell="A1">
      <pane xSplit="2" ySplit="6" topLeftCell="C7" activePane="bottomRight" state="frozen"/>
      <selection pane="bottomRight" activeCell="E12" sqref="E12"/>
    </sheetView>
  </sheetViews>
  <sheetFormatPr defaultColWidth="9.00390625" defaultRowHeight="14.25"/>
  <cols>
    <col min="1" max="1" width="8.625" style="3" customWidth="1"/>
    <col min="2" max="2" width="54.25390625" style="0" customWidth="1"/>
    <col min="3" max="3" width="19.125" style="0" customWidth="1"/>
  </cols>
  <sheetData>
    <row r="1" spans="1:2" ht="14.25">
      <c r="A1" s="4" t="s">
        <v>325</v>
      </c>
      <c r="B1" s="4"/>
    </row>
    <row r="2" spans="1:2" ht="14.25">
      <c r="A2" s="4"/>
      <c r="B2" s="4"/>
    </row>
    <row r="3" spans="1:2" ht="14.25">
      <c r="A3" s="4"/>
      <c r="B3" s="4"/>
    </row>
    <row r="4" spans="1:3" ht="20.25">
      <c r="A4" s="5" t="s">
        <v>326</v>
      </c>
      <c r="B4" s="5"/>
      <c r="C4" s="5"/>
    </row>
    <row r="5" spans="1:3" ht="14.25">
      <c r="A5" s="6"/>
      <c r="B5" s="6"/>
      <c r="C5" s="7" t="s">
        <v>3</v>
      </c>
    </row>
    <row r="6" spans="1:3" s="1" customFormat="1" ht="28.5" customHeight="1">
      <c r="A6" s="8" t="s">
        <v>307</v>
      </c>
      <c r="B6" s="8" t="s">
        <v>290</v>
      </c>
      <c r="C6" s="8" t="s">
        <v>327</v>
      </c>
    </row>
    <row r="7" spans="1:3" s="1" customFormat="1" ht="28.5" customHeight="1">
      <c r="A7" s="9" t="s">
        <v>195</v>
      </c>
      <c r="B7" s="10"/>
      <c r="C7" s="11">
        <f>SUM(C8:C22)</f>
        <v>42084378.33</v>
      </c>
    </row>
    <row r="8" spans="1:3" s="2" customFormat="1" ht="28.5" customHeight="1">
      <c r="A8" s="12">
        <v>1</v>
      </c>
      <c r="B8" s="13" t="s">
        <v>328</v>
      </c>
      <c r="C8" s="14">
        <v>4616983.33</v>
      </c>
    </row>
    <row r="9" spans="1:3" s="2" customFormat="1" ht="28.5" customHeight="1">
      <c r="A9" s="12">
        <v>2</v>
      </c>
      <c r="B9" s="13" t="s">
        <v>329</v>
      </c>
      <c r="C9" s="14">
        <v>99580</v>
      </c>
    </row>
    <row r="10" spans="1:3" s="2" customFormat="1" ht="28.5" customHeight="1">
      <c r="A10" s="12">
        <v>3</v>
      </c>
      <c r="B10" s="13" t="s">
        <v>330</v>
      </c>
      <c r="C10" s="14">
        <v>99216</v>
      </c>
    </row>
    <row r="11" spans="1:3" s="2" customFormat="1" ht="28.5" customHeight="1">
      <c r="A11" s="12">
        <v>4</v>
      </c>
      <c r="B11" s="15" t="s">
        <v>331</v>
      </c>
      <c r="C11" s="14">
        <v>69800</v>
      </c>
    </row>
    <row r="12" spans="1:3" s="2" customFormat="1" ht="28.5" customHeight="1">
      <c r="A12" s="12">
        <v>5</v>
      </c>
      <c r="B12" s="13" t="s">
        <v>332</v>
      </c>
      <c r="C12" s="14">
        <v>300000</v>
      </c>
    </row>
    <row r="13" spans="1:3" s="2" customFormat="1" ht="28.5" customHeight="1">
      <c r="A13" s="12">
        <v>6</v>
      </c>
      <c r="B13" s="13" t="s">
        <v>333</v>
      </c>
      <c r="C13" s="14">
        <v>50000</v>
      </c>
    </row>
    <row r="14" spans="1:3" s="2" customFormat="1" ht="28.5" customHeight="1">
      <c r="A14" s="12">
        <v>7</v>
      </c>
      <c r="B14" s="13" t="s">
        <v>334</v>
      </c>
      <c r="C14" s="14">
        <v>183600</v>
      </c>
    </row>
    <row r="15" spans="1:3" s="2" customFormat="1" ht="28.5" customHeight="1">
      <c r="A15" s="12">
        <v>8</v>
      </c>
      <c r="B15" s="15" t="s">
        <v>335</v>
      </c>
      <c r="C15" s="14">
        <v>186912</v>
      </c>
    </row>
    <row r="16" spans="1:3" s="2" customFormat="1" ht="28.5" customHeight="1">
      <c r="A16" s="12">
        <v>9</v>
      </c>
      <c r="B16" s="15" t="s">
        <v>336</v>
      </c>
      <c r="C16" s="14">
        <v>321400</v>
      </c>
    </row>
    <row r="17" spans="1:3" s="2" customFormat="1" ht="28.5" customHeight="1">
      <c r="A17" s="12">
        <v>10</v>
      </c>
      <c r="B17" s="15" t="s">
        <v>337</v>
      </c>
      <c r="C17" s="14">
        <v>36000000</v>
      </c>
    </row>
    <row r="18" spans="1:3" s="2" customFormat="1" ht="28.5" customHeight="1">
      <c r="A18" s="12">
        <v>11</v>
      </c>
      <c r="B18" s="15" t="s">
        <v>338</v>
      </c>
      <c r="C18" s="14">
        <v>156887</v>
      </c>
    </row>
    <row r="19" spans="1:3" s="2" customFormat="1" ht="28.5" customHeight="1">
      <c r="A19" s="16"/>
      <c r="B19" s="16"/>
      <c r="C19" s="17"/>
    </row>
    <row r="20" spans="1:3" s="2" customFormat="1" ht="28.5" customHeight="1">
      <c r="A20" s="16"/>
      <c r="B20" s="16"/>
      <c r="C20" s="17"/>
    </row>
    <row r="21" spans="1:3" s="2" customFormat="1" ht="28.5" customHeight="1">
      <c r="A21" s="16"/>
      <c r="B21" s="16"/>
      <c r="C21" s="17"/>
    </row>
    <row r="22" spans="1:3" s="2" customFormat="1" ht="28.5" customHeight="1">
      <c r="A22" s="16"/>
      <c r="B22" s="16"/>
      <c r="C22" s="17"/>
    </row>
  </sheetData>
  <sheetProtection/>
  <mergeCells count="3">
    <mergeCell ref="A1:B1"/>
    <mergeCell ref="A4:C4"/>
    <mergeCell ref="A7:B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pane xSplit="1" ySplit="4" topLeftCell="B5" activePane="bottomRight" state="frozen"/>
      <selection pane="bottomRight" activeCell="A21" sqref="A21"/>
    </sheetView>
  </sheetViews>
  <sheetFormatPr defaultColWidth="9.00390625" defaultRowHeight="28.5" customHeight="1"/>
  <cols>
    <col min="1" max="1" width="44.125" style="146" customWidth="1"/>
    <col min="2" max="2" width="39.125" style="146" customWidth="1"/>
    <col min="3" max="3" width="28.875" style="146" customWidth="1"/>
    <col min="4" max="16384" width="9.00390625" style="146" customWidth="1"/>
  </cols>
  <sheetData>
    <row r="1" spans="1:3" ht="28.5" customHeight="1">
      <c r="A1" s="203" t="s">
        <v>18</v>
      </c>
      <c r="B1" s="204"/>
      <c r="C1" s="149"/>
    </row>
    <row r="2" spans="1:3" ht="28.5" customHeight="1">
      <c r="A2" s="150" t="s">
        <v>19</v>
      </c>
      <c r="B2" s="150"/>
      <c r="C2" s="211"/>
    </row>
    <row r="3" spans="1:3" ht="24.75" customHeight="1">
      <c r="A3" s="151"/>
      <c r="B3" s="153" t="s">
        <v>3</v>
      </c>
      <c r="C3" s="149"/>
    </row>
    <row r="4" spans="1:2" ht="28.5" customHeight="1">
      <c r="A4" s="154" t="s">
        <v>7</v>
      </c>
      <c r="B4" s="154" t="s">
        <v>8</v>
      </c>
    </row>
    <row r="5" spans="1:2" s="210" customFormat="1" ht="28.5" customHeight="1">
      <c r="A5" s="212" t="s">
        <v>11</v>
      </c>
      <c r="B5" s="74">
        <f>SUM(B6,B10:B15)</f>
        <v>71069824.35</v>
      </c>
    </row>
    <row r="6" spans="1:2" ht="28.5" customHeight="1">
      <c r="A6" s="205" t="s">
        <v>20</v>
      </c>
      <c r="B6" s="74">
        <f>SUM(B7:B9)</f>
        <v>71069824.35</v>
      </c>
    </row>
    <row r="7" spans="1:2" ht="28.5" customHeight="1">
      <c r="A7" s="205" t="s">
        <v>21</v>
      </c>
      <c r="B7" s="74">
        <v>71069824.35</v>
      </c>
    </row>
    <row r="8" spans="1:2" ht="28.5" customHeight="1">
      <c r="A8" s="205" t="s">
        <v>22</v>
      </c>
      <c r="B8" s="213"/>
    </row>
    <row r="9" spans="1:2" ht="28.5" customHeight="1">
      <c r="A9" s="205" t="s">
        <v>23</v>
      </c>
      <c r="B9" s="213"/>
    </row>
    <row r="10" spans="1:2" ht="28.5" customHeight="1">
      <c r="A10" s="205" t="s">
        <v>24</v>
      </c>
      <c r="B10" s="213"/>
    </row>
    <row r="11" spans="1:2" ht="28.5" customHeight="1">
      <c r="A11" s="205" t="s">
        <v>25</v>
      </c>
      <c r="B11" s="213"/>
    </row>
    <row r="12" spans="1:2" ht="28.5" customHeight="1">
      <c r="A12" s="205" t="s">
        <v>26</v>
      </c>
      <c r="B12" s="213"/>
    </row>
    <row r="13" spans="1:2" ht="28.5" customHeight="1">
      <c r="A13" s="205" t="s">
        <v>27</v>
      </c>
      <c r="B13" s="213"/>
    </row>
    <row r="14" spans="1:2" ht="28.5" customHeight="1">
      <c r="A14" s="205" t="s">
        <v>28</v>
      </c>
      <c r="B14" s="213"/>
    </row>
    <row r="15" spans="1:2" ht="28.5" customHeight="1">
      <c r="A15" s="205" t="s">
        <v>29</v>
      </c>
      <c r="B15" s="213"/>
    </row>
    <row r="16" spans="1:2" ht="28.5" customHeight="1">
      <c r="A16" s="205" t="s">
        <v>13</v>
      </c>
      <c r="B16" s="213"/>
    </row>
    <row r="17" spans="1:2" ht="28.5" customHeight="1">
      <c r="A17" s="205" t="s">
        <v>14</v>
      </c>
      <c r="B17" s="213"/>
    </row>
    <row r="18" spans="1:2" ht="28.5" customHeight="1">
      <c r="A18" s="214" t="s">
        <v>16</v>
      </c>
      <c r="B18" s="73">
        <f>SUM(B5,B16:B17)</f>
        <v>71069824.35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1" ySplit="4" topLeftCell="B26" activePane="bottomRight" state="frozen"/>
      <selection pane="bottomRight" activeCell="A4" sqref="A4"/>
    </sheetView>
  </sheetViews>
  <sheetFormatPr defaultColWidth="9.00390625" defaultRowHeight="28.5" customHeight="1"/>
  <cols>
    <col min="1" max="1" width="48.25390625" style="146" customWidth="1"/>
    <col min="2" max="2" width="39.625" style="146" customWidth="1"/>
    <col min="3" max="16384" width="9.00390625" style="146" customWidth="1"/>
  </cols>
  <sheetData>
    <row r="1" spans="1:3" ht="28.5" customHeight="1">
      <c r="A1" s="203" t="s">
        <v>30</v>
      </c>
      <c r="B1" s="204"/>
      <c r="C1" s="146" t="s">
        <v>1</v>
      </c>
    </row>
    <row r="2" spans="1:2" ht="28.5" customHeight="1">
      <c r="A2" s="150" t="s">
        <v>31</v>
      </c>
      <c r="B2" s="150"/>
    </row>
    <row r="3" spans="1:2" ht="28.5" customHeight="1">
      <c r="A3" s="149"/>
      <c r="B3" s="69" t="s">
        <v>3</v>
      </c>
    </row>
    <row r="4" spans="1:2" s="143" customFormat="1" ht="28.5" customHeight="1">
      <c r="A4" s="163" t="s">
        <v>9</v>
      </c>
      <c r="B4" s="163" t="s">
        <v>10</v>
      </c>
    </row>
    <row r="5" spans="1:2" s="143" customFormat="1" ht="28.5" customHeight="1">
      <c r="A5" s="205" t="s">
        <v>32</v>
      </c>
      <c r="B5" s="74"/>
    </row>
    <row r="6" spans="1:2" s="143" customFormat="1" ht="28.5" customHeight="1">
      <c r="A6" s="205" t="s">
        <v>33</v>
      </c>
      <c r="B6" s="74"/>
    </row>
    <row r="7" spans="1:2" s="143" customFormat="1" ht="28.5" customHeight="1">
      <c r="A7" s="205" t="s">
        <v>34</v>
      </c>
      <c r="B7" s="74"/>
    </row>
    <row r="8" spans="1:2" s="143" customFormat="1" ht="28.5" customHeight="1">
      <c r="A8" s="205" t="s">
        <v>35</v>
      </c>
      <c r="B8" s="74"/>
    </row>
    <row r="9" spans="1:2" s="143" customFormat="1" ht="28.5" customHeight="1">
      <c r="A9" s="205" t="s">
        <v>36</v>
      </c>
      <c r="B9" s="74"/>
    </row>
    <row r="10" spans="1:2" s="143" customFormat="1" ht="28.5" customHeight="1">
      <c r="A10" s="205" t="s">
        <v>37</v>
      </c>
      <c r="B10" s="74"/>
    </row>
    <row r="11" spans="1:2" s="143" customFormat="1" ht="28.5" customHeight="1">
      <c r="A11" s="205" t="s">
        <v>38</v>
      </c>
      <c r="B11" s="74"/>
    </row>
    <row r="12" spans="1:2" s="143" customFormat="1" ht="28.5" customHeight="1">
      <c r="A12" s="205" t="s">
        <v>39</v>
      </c>
      <c r="B12" s="138">
        <v>456682</v>
      </c>
    </row>
    <row r="13" spans="1:2" s="143" customFormat="1" ht="28.5" customHeight="1">
      <c r="A13" s="205" t="s">
        <v>40</v>
      </c>
      <c r="B13" s="74"/>
    </row>
    <row r="14" spans="1:2" s="143" customFormat="1" ht="28.5" customHeight="1">
      <c r="A14" s="205" t="s">
        <v>41</v>
      </c>
      <c r="B14" s="74"/>
    </row>
    <row r="15" spans="1:2" s="143" customFormat="1" ht="28.5" customHeight="1">
      <c r="A15" s="205" t="s">
        <v>42</v>
      </c>
      <c r="B15" s="74"/>
    </row>
    <row r="16" spans="1:2" s="143" customFormat="1" ht="28.5" customHeight="1">
      <c r="A16" s="205" t="s">
        <v>43</v>
      </c>
      <c r="B16" s="74"/>
    </row>
    <row r="17" spans="1:2" s="143" customFormat="1" ht="28.5" customHeight="1">
      <c r="A17" s="205" t="s">
        <v>44</v>
      </c>
      <c r="B17" s="74"/>
    </row>
    <row r="18" spans="1:2" s="143" customFormat="1" ht="28.5" customHeight="1">
      <c r="A18" s="205" t="s">
        <v>45</v>
      </c>
      <c r="B18" s="206">
        <v>70613142.35</v>
      </c>
    </row>
    <row r="19" spans="1:2" s="143" customFormat="1" ht="28.5" customHeight="1">
      <c r="A19" s="205" t="s">
        <v>46</v>
      </c>
      <c r="B19" s="206"/>
    </row>
    <row r="20" spans="1:2" s="143" customFormat="1" ht="28.5" customHeight="1">
      <c r="A20" s="205" t="s">
        <v>47</v>
      </c>
      <c r="B20" s="206"/>
    </row>
    <row r="21" spans="1:2" s="143" customFormat="1" ht="28.5" customHeight="1">
      <c r="A21" s="205" t="s">
        <v>48</v>
      </c>
      <c r="B21" s="206"/>
    </row>
    <row r="22" spans="1:2" s="143" customFormat="1" ht="28.5" customHeight="1">
      <c r="A22" s="205" t="s">
        <v>49</v>
      </c>
      <c r="B22" s="206"/>
    </row>
    <row r="23" spans="1:2" s="143" customFormat="1" ht="28.5" customHeight="1">
      <c r="A23" s="205" t="s">
        <v>50</v>
      </c>
      <c r="B23" s="206"/>
    </row>
    <row r="24" spans="1:2" s="143" customFormat="1" ht="28.5" customHeight="1">
      <c r="A24" s="205" t="s">
        <v>51</v>
      </c>
      <c r="B24" s="206"/>
    </row>
    <row r="25" spans="1:2" s="143" customFormat="1" ht="28.5" customHeight="1">
      <c r="A25" s="205" t="s">
        <v>52</v>
      </c>
      <c r="B25" s="206"/>
    </row>
    <row r="26" spans="1:2" s="143" customFormat="1" ht="28.5" customHeight="1">
      <c r="A26" s="205" t="s">
        <v>53</v>
      </c>
      <c r="B26" s="206"/>
    </row>
    <row r="27" spans="1:2" s="143" customFormat="1" ht="28.5" customHeight="1">
      <c r="A27" s="207" t="s">
        <v>54</v>
      </c>
      <c r="B27" s="206"/>
    </row>
    <row r="28" spans="1:2" s="143" customFormat="1" ht="28.5" customHeight="1">
      <c r="A28" s="205" t="s">
        <v>55</v>
      </c>
      <c r="B28" s="206"/>
    </row>
    <row r="29" spans="1:2" s="143" customFormat="1" ht="28.5" customHeight="1">
      <c r="A29" s="205" t="s">
        <v>56</v>
      </c>
      <c r="B29" s="206"/>
    </row>
    <row r="30" spans="1:2" s="143" customFormat="1" ht="28.5" customHeight="1">
      <c r="A30" s="205" t="s">
        <v>57</v>
      </c>
      <c r="B30" s="206"/>
    </row>
    <row r="31" spans="1:2" s="143" customFormat="1" ht="28.5" customHeight="1">
      <c r="A31" s="205" t="s">
        <v>58</v>
      </c>
      <c r="B31" s="171"/>
    </row>
    <row r="32" spans="1:2" s="143" customFormat="1" ht="28.5" customHeight="1">
      <c r="A32" s="208" t="s">
        <v>59</v>
      </c>
      <c r="B32" s="209"/>
    </row>
    <row r="33" spans="1:2" s="143" customFormat="1" ht="28.5" customHeight="1">
      <c r="A33" s="208" t="s">
        <v>60</v>
      </c>
      <c r="B33" s="209"/>
    </row>
    <row r="34" spans="1:2" s="143" customFormat="1" ht="28.5" customHeight="1">
      <c r="A34" s="208"/>
      <c r="B34" s="209"/>
    </row>
    <row r="35" spans="1:2" s="143" customFormat="1" ht="28.5" customHeight="1">
      <c r="A35" s="208" t="s">
        <v>12</v>
      </c>
      <c r="B35" s="74">
        <f>SUM(B5:B33)</f>
        <v>71069824.35</v>
      </c>
    </row>
    <row r="36" spans="1:2" s="143" customFormat="1" ht="28.5" customHeight="1">
      <c r="A36" s="208"/>
      <c r="B36" s="209"/>
    </row>
    <row r="37" spans="1:2" s="143" customFormat="1" ht="28.5" customHeight="1">
      <c r="A37" s="208" t="s">
        <v>61</v>
      </c>
      <c r="B37" s="209"/>
    </row>
    <row r="38" spans="1:2" s="143" customFormat="1" ht="28.5" customHeight="1">
      <c r="A38" s="172" t="s">
        <v>17</v>
      </c>
      <c r="B38" s="73">
        <f>SUM(B35,B37)</f>
        <v>71069824.35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pane xSplit="2" ySplit="7" topLeftCell="C8" activePane="bottomRight" state="frozen"/>
      <selection pane="bottomRight" activeCell="A2" sqref="A2:L2"/>
    </sheetView>
  </sheetViews>
  <sheetFormatPr defaultColWidth="9.00390625" defaultRowHeight="28.5" customHeight="1"/>
  <cols>
    <col min="1" max="1" width="26.375" style="146" customWidth="1"/>
    <col min="2" max="2" width="18.625" style="146" customWidth="1"/>
    <col min="3" max="5" width="8.625" style="146" customWidth="1"/>
    <col min="6" max="6" width="19.25390625" style="146" customWidth="1"/>
    <col min="7" max="9" width="18.625" style="146" customWidth="1"/>
    <col min="10" max="11" width="18.625" style="147" customWidth="1"/>
    <col min="12" max="12" width="18.625" style="146" customWidth="1"/>
    <col min="13" max="16384" width="9.00390625" style="146" customWidth="1"/>
  </cols>
  <sheetData>
    <row r="1" spans="1:10" ht="28.5" customHeight="1">
      <c r="A1" s="64" t="s">
        <v>62</v>
      </c>
      <c r="C1" s="148"/>
      <c r="D1" s="149"/>
      <c r="E1" s="149"/>
      <c r="F1" s="149"/>
      <c r="G1" s="149"/>
      <c r="H1" s="149"/>
      <c r="I1" s="196"/>
      <c r="J1" s="147" t="s">
        <v>1</v>
      </c>
    </row>
    <row r="2" spans="1:12" ht="28.5" customHeight="1">
      <c r="A2" s="150" t="s">
        <v>63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3:12" ht="28.5" customHeight="1">
      <c r="C3" s="151"/>
      <c r="D3" s="152"/>
      <c r="E3" s="152"/>
      <c r="F3" s="152"/>
      <c r="G3" s="152"/>
      <c r="H3" s="153"/>
      <c r="K3" s="197"/>
      <c r="L3" s="51" t="s">
        <v>3</v>
      </c>
    </row>
    <row r="4" spans="1:12" s="143" customFormat="1" ht="28.5" customHeight="1">
      <c r="A4" s="154" t="s">
        <v>4</v>
      </c>
      <c r="B4" s="154"/>
      <c r="C4" s="155" t="s">
        <v>64</v>
      </c>
      <c r="D4" s="156"/>
      <c r="E4" s="156"/>
      <c r="F4" s="156"/>
      <c r="G4" s="156"/>
      <c r="H4" s="156"/>
      <c r="I4" s="156"/>
      <c r="J4" s="156"/>
      <c r="K4" s="156"/>
      <c r="L4" s="169"/>
    </row>
    <row r="5" spans="1:12" s="143" customFormat="1" ht="28.5" customHeight="1">
      <c r="A5" s="157" t="s">
        <v>65</v>
      </c>
      <c r="B5" s="158" t="s">
        <v>66</v>
      </c>
      <c r="C5" s="159" t="s">
        <v>67</v>
      </c>
      <c r="D5" s="160"/>
      <c r="E5" s="161"/>
      <c r="F5" s="162" t="s">
        <v>68</v>
      </c>
      <c r="G5" s="163" t="s">
        <v>69</v>
      </c>
      <c r="H5" s="164" t="s">
        <v>70</v>
      </c>
      <c r="I5" s="198"/>
      <c r="J5" s="199" t="s">
        <v>71</v>
      </c>
      <c r="K5" s="200"/>
      <c r="L5" s="201"/>
    </row>
    <row r="6" spans="1:12" s="143" customFormat="1" ht="28.5" customHeight="1">
      <c r="A6" s="165"/>
      <c r="B6" s="166"/>
      <c r="C6" s="123" t="s">
        <v>72</v>
      </c>
      <c r="D6" s="123" t="s">
        <v>73</v>
      </c>
      <c r="E6" s="123" t="s">
        <v>74</v>
      </c>
      <c r="F6" s="167"/>
      <c r="G6" s="168"/>
      <c r="H6" s="169" t="s">
        <v>75</v>
      </c>
      <c r="I6" s="157" t="s">
        <v>76</v>
      </c>
      <c r="J6" s="202" t="s">
        <v>77</v>
      </c>
      <c r="K6" s="202" t="s">
        <v>78</v>
      </c>
      <c r="L6" s="202" t="s">
        <v>79</v>
      </c>
    </row>
    <row r="7" spans="1:12" s="144" customFormat="1" ht="28.5" customHeight="1">
      <c r="A7" s="170" t="s">
        <v>80</v>
      </c>
      <c r="B7" s="171">
        <f>SUM(B8:B10)</f>
        <v>71069824.35</v>
      </c>
      <c r="C7" s="172" t="s">
        <v>81</v>
      </c>
      <c r="D7" s="173"/>
      <c r="E7" s="173"/>
      <c r="F7" s="174"/>
      <c r="G7" s="175">
        <f>G8+G14</f>
        <v>71069824.35</v>
      </c>
      <c r="H7" s="175">
        <f>H8+H14</f>
        <v>28985446.02</v>
      </c>
      <c r="I7" s="175">
        <f>I8+I14</f>
        <v>42084378.33</v>
      </c>
      <c r="J7" s="175">
        <f>J8+J14</f>
        <v>71069824.35</v>
      </c>
      <c r="K7" s="175">
        <f>SUM(K8:K25)</f>
        <v>0</v>
      </c>
      <c r="L7" s="175">
        <f>SUM(L8:L25)</f>
        <v>0</v>
      </c>
    </row>
    <row r="8" spans="1:12" s="143" customFormat="1" ht="28.5" customHeight="1">
      <c r="A8" s="176" t="s">
        <v>82</v>
      </c>
      <c r="B8" s="177">
        <v>71069824.35</v>
      </c>
      <c r="C8" s="131" t="s">
        <v>83</v>
      </c>
      <c r="D8" s="131"/>
      <c r="E8" s="131"/>
      <c r="F8" s="132"/>
      <c r="G8" s="133">
        <v>456682</v>
      </c>
      <c r="H8" s="134">
        <v>456682</v>
      </c>
      <c r="I8" s="134">
        <v>0</v>
      </c>
      <c r="J8" s="133">
        <v>456682</v>
      </c>
      <c r="K8" s="133">
        <v>0</v>
      </c>
      <c r="L8" s="133">
        <v>0</v>
      </c>
    </row>
    <row r="9" spans="1:12" s="143" customFormat="1" ht="28.5" customHeight="1">
      <c r="A9" s="176" t="s">
        <v>84</v>
      </c>
      <c r="B9" s="178"/>
      <c r="C9" s="131"/>
      <c r="D9" s="131" t="s">
        <v>85</v>
      </c>
      <c r="E9" s="131"/>
      <c r="F9" s="132"/>
      <c r="G9" s="133">
        <v>456682</v>
      </c>
      <c r="H9" s="134">
        <v>456682</v>
      </c>
      <c r="I9" s="134">
        <v>0</v>
      </c>
      <c r="J9" s="133">
        <v>456682</v>
      </c>
      <c r="K9" s="133">
        <v>0</v>
      </c>
      <c r="L9" s="133">
        <v>0</v>
      </c>
    </row>
    <row r="10" spans="1:12" s="143" customFormat="1" ht="28.5" customHeight="1">
      <c r="A10" s="176" t="s">
        <v>86</v>
      </c>
      <c r="B10" s="178"/>
      <c r="C10" s="131"/>
      <c r="D10" s="131"/>
      <c r="E10" s="131" t="s">
        <v>87</v>
      </c>
      <c r="F10" s="132"/>
      <c r="G10" s="133">
        <v>69940</v>
      </c>
      <c r="H10" s="134">
        <v>69940</v>
      </c>
      <c r="I10" s="134">
        <v>0</v>
      </c>
      <c r="J10" s="133">
        <v>69940</v>
      </c>
      <c r="K10" s="133">
        <v>0</v>
      </c>
      <c r="L10" s="133">
        <v>0</v>
      </c>
    </row>
    <row r="11" spans="1:12" s="143" customFormat="1" ht="28.5" customHeight="1">
      <c r="A11" s="179"/>
      <c r="B11" s="180"/>
      <c r="C11" s="135" t="s">
        <v>83</v>
      </c>
      <c r="D11" s="135" t="s">
        <v>85</v>
      </c>
      <c r="E11" s="135" t="s">
        <v>87</v>
      </c>
      <c r="F11" s="136" t="s">
        <v>88</v>
      </c>
      <c r="G11" s="137">
        <v>69940</v>
      </c>
      <c r="H11" s="138">
        <v>69940</v>
      </c>
      <c r="I11" s="138">
        <v>0</v>
      </c>
      <c r="J11" s="137">
        <v>69940</v>
      </c>
      <c r="K11" s="137">
        <v>0</v>
      </c>
      <c r="L11" s="137">
        <v>0</v>
      </c>
    </row>
    <row r="12" spans="1:12" s="143" customFormat="1" ht="28.5" customHeight="1">
      <c r="A12" s="179"/>
      <c r="B12" s="180"/>
      <c r="C12" s="131"/>
      <c r="D12" s="131"/>
      <c r="E12" s="131" t="s">
        <v>89</v>
      </c>
      <c r="F12" s="132"/>
      <c r="G12" s="133">
        <v>386742</v>
      </c>
      <c r="H12" s="134">
        <v>386742</v>
      </c>
      <c r="I12" s="134">
        <v>0</v>
      </c>
      <c r="J12" s="133">
        <v>386742</v>
      </c>
      <c r="K12" s="133">
        <v>0</v>
      </c>
      <c r="L12" s="133">
        <v>0</v>
      </c>
    </row>
    <row r="13" spans="1:12" s="143" customFormat="1" ht="28.5" customHeight="1">
      <c r="A13" s="179"/>
      <c r="B13" s="180"/>
      <c r="C13" s="135" t="s">
        <v>83</v>
      </c>
      <c r="D13" s="135" t="s">
        <v>85</v>
      </c>
      <c r="E13" s="135" t="s">
        <v>89</v>
      </c>
      <c r="F13" s="136" t="s">
        <v>90</v>
      </c>
      <c r="G13" s="137">
        <v>386742</v>
      </c>
      <c r="H13" s="138">
        <v>386742</v>
      </c>
      <c r="I13" s="138">
        <v>0</v>
      </c>
      <c r="J13" s="137">
        <v>386742</v>
      </c>
      <c r="K13" s="137">
        <v>0</v>
      </c>
      <c r="L13" s="137">
        <v>0</v>
      </c>
    </row>
    <row r="14" spans="1:12" s="143" customFormat="1" ht="28.5" customHeight="1">
      <c r="A14" s="179"/>
      <c r="B14" s="180"/>
      <c r="C14" s="131" t="s">
        <v>91</v>
      </c>
      <c r="D14" s="131"/>
      <c r="E14" s="131"/>
      <c r="F14" s="132"/>
      <c r="G14" s="133">
        <v>70613142.35</v>
      </c>
      <c r="H14" s="134">
        <v>28528764.02</v>
      </c>
      <c r="I14" s="134">
        <v>42084378.33</v>
      </c>
      <c r="J14" s="133">
        <v>70613142.35</v>
      </c>
      <c r="K14" s="133">
        <v>0</v>
      </c>
      <c r="L14" s="133">
        <v>0</v>
      </c>
    </row>
    <row r="15" spans="1:12" s="143" customFormat="1" ht="28.5" customHeight="1">
      <c r="A15" s="179"/>
      <c r="B15" s="180"/>
      <c r="C15" s="131"/>
      <c r="D15" s="131" t="s">
        <v>87</v>
      </c>
      <c r="E15" s="131"/>
      <c r="F15" s="132"/>
      <c r="G15" s="133">
        <v>32251223.77</v>
      </c>
      <c r="H15" s="134">
        <v>26166845.44</v>
      </c>
      <c r="I15" s="134">
        <v>6084378.33</v>
      </c>
      <c r="J15" s="133">
        <v>32251223.77</v>
      </c>
      <c r="K15" s="133">
        <v>0</v>
      </c>
      <c r="L15" s="133">
        <v>0</v>
      </c>
    </row>
    <row r="16" spans="1:12" s="143" customFormat="1" ht="28.5" customHeight="1">
      <c r="A16" s="179"/>
      <c r="B16" s="180"/>
      <c r="C16" s="131"/>
      <c r="D16" s="131"/>
      <c r="E16" s="131" t="s">
        <v>87</v>
      </c>
      <c r="F16" s="132"/>
      <c r="G16" s="133">
        <v>8256266.92</v>
      </c>
      <c r="H16" s="134">
        <v>8256266.92</v>
      </c>
      <c r="I16" s="134">
        <v>0</v>
      </c>
      <c r="J16" s="133">
        <v>8256266.92</v>
      </c>
      <c r="K16" s="133">
        <v>0</v>
      </c>
      <c r="L16" s="133">
        <v>0</v>
      </c>
    </row>
    <row r="17" spans="1:12" s="143" customFormat="1" ht="28.5" customHeight="1">
      <c r="A17" s="179"/>
      <c r="B17" s="180"/>
      <c r="C17" s="135" t="s">
        <v>91</v>
      </c>
      <c r="D17" s="135" t="s">
        <v>87</v>
      </c>
      <c r="E17" s="135" t="s">
        <v>87</v>
      </c>
      <c r="F17" s="136" t="s">
        <v>92</v>
      </c>
      <c r="G17" s="137">
        <v>8256266.92</v>
      </c>
      <c r="H17" s="138">
        <v>8256266.92</v>
      </c>
      <c r="I17" s="138">
        <v>0</v>
      </c>
      <c r="J17" s="137">
        <v>8256266.92</v>
      </c>
      <c r="K17" s="137">
        <v>0</v>
      </c>
      <c r="L17" s="137">
        <v>0</v>
      </c>
    </row>
    <row r="18" spans="1:12" s="143" customFormat="1" ht="28.5" customHeight="1">
      <c r="A18" s="179"/>
      <c r="B18" s="180"/>
      <c r="C18" s="131"/>
      <c r="D18" s="131"/>
      <c r="E18" s="131" t="s">
        <v>89</v>
      </c>
      <c r="F18" s="132"/>
      <c r="G18" s="133">
        <v>5313398.33</v>
      </c>
      <c r="H18" s="134">
        <v>0</v>
      </c>
      <c r="I18" s="134">
        <v>5313398.33</v>
      </c>
      <c r="J18" s="133">
        <v>5313398.33</v>
      </c>
      <c r="K18" s="133">
        <v>0</v>
      </c>
      <c r="L18" s="133">
        <v>0</v>
      </c>
    </row>
    <row r="19" spans="1:12" s="143" customFormat="1" ht="28.5" customHeight="1">
      <c r="A19" s="179"/>
      <c r="B19" s="180"/>
      <c r="C19" s="135" t="s">
        <v>91</v>
      </c>
      <c r="D19" s="135" t="s">
        <v>87</v>
      </c>
      <c r="E19" s="135" t="s">
        <v>89</v>
      </c>
      <c r="F19" s="136" t="s">
        <v>93</v>
      </c>
      <c r="G19" s="137">
        <v>5313398.33</v>
      </c>
      <c r="H19" s="138">
        <v>0</v>
      </c>
      <c r="I19" s="138">
        <v>5313398.33</v>
      </c>
      <c r="J19" s="137">
        <v>5313398.33</v>
      </c>
      <c r="K19" s="137">
        <v>0</v>
      </c>
      <c r="L19" s="137">
        <v>0</v>
      </c>
    </row>
    <row r="20" spans="1:12" s="143" customFormat="1" ht="28.5" customHeight="1">
      <c r="A20" s="179"/>
      <c r="B20" s="180"/>
      <c r="C20" s="131"/>
      <c r="D20" s="131"/>
      <c r="E20" s="131" t="s">
        <v>94</v>
      </c>
      <c r="F20" s="132"/>
      <c r="G20" s="133">
        <v>420980</v>
      </c>
      <c r="H20" s="134">
        <v>0</v>
      </c>
      <c r="I20" s="134">
        <v>420980</v>
      </c>
      <c r="J20" s="133">
        <v>420980</v>
      </c>
      <c r="K20" s="133">
        <v>0</v>
      </c>
      <c r="L20" s="133">
        <v>0</v>
      </c>
    </row>
    <row r="21" spans="1:12" s="143" customFormat="1" ht="28.5" customHeight="1">
      <c r="A21" s="179"/>
      <c r="B21" s="180"/>
      <c r="C21" s="135" t="s">
        <v>91</v>
      </c>
      <c r="D21" s="135" t="s">
        <v>87</v>
      </c>
      <c r="E21" s="135" t="s">
        <v>94</v>
      </c>
      <c r="F21" s="136" t="s">
        <v>95</v>
      </c>
      <c r="G21" s="137">
        <v>420980</v>
      </c>
      <c r="H21" s="138">
        <v>0</v>
      </c>
      <c r="I21" s="138">
        <v>420980</v>
      </c>
      <c r="J21" s="137">
        <v>420980</v>
      </c>
      <c r="K21" s="137">
        <v>0</v>
      </c>
      <c r="L21" s="137">
        <v>0</v>
      </c>
    </row>
    <row r="22" spans="1:12" s="143" customFormat="1" ht="28.5" customHeight="1">
      <c r="A22" s="179"/>
      <c r="B22" s="180"/>
      <c r="C22" s="131"/>
      <c r="D22" s="131"/>
      <c r="E22" s="131" t="s">
        <v>96</v>
      </c>
      <c r="F22" s="132"/>
      <c r="G22" s="133">
        <v>18260578.52</v>
      </c>
      <c r="H22" s="134">
        <v>17910578.52</v>
      </c>
      <c r="I22" s="134">
        <v>350000</v>
      </c>
      <c r="J22" s="133">
        <v>18260578.52</v>
      </c>
      <c r="K22" s="133">
        <v>0</v>
      </c>
      <c r="L22" s="133">
        <v>0</v>
      </c>
    </row>
    <row r="23" spans="1:12" s="143" customFormat="1" ht="28.5" customHeight="1">
      <c r="A23" s="179"/>
      <c r="B23" s="180"/>
      <c r="C23" s="135" t="s">
        <v>91</v>
      </c>
      <c r="D23" s="135" t="s">
        <v>87</v>
      </c>
      <c r="E23" s="135" t="s">
        <v>96</v>
      </c>
      <c r="F23" s="136" t="s">
        <v>97</v>
      </c>
      <c r="G23" s="137">
        <v>18260578.52</v>
      </c>
      <c r="H23" s="138">
        <v>17910578.52</v>
      </c>
      <c r="I23" s="138">
        <v>350000</v>
      </c>
      <c r="J23" s="137">
        <v>18260578.52</v>
      </c>
      <c r="K23" s="137">
        <v>0</v>
      </c>
      <c r="L23" s="137">
        <v>0</v>
      </c>
    </row>
    <row r="24" spans="1:12" s="143" customFormat="1" ht="28.5" customHeight="1">
      <c r="A24" s="179"/>
      <c r="B24" s="180"/>
      <c r="C24" s="131"/>
      <c r="D24" s="131" t="s">
        <v>89</v>
      </c>
      <c r="E24" s="131"/>
      <c r="F24" s="132"/>
      <c r="G24" s="133">
        <v>2361918.58</v>
      </c>
      <c r="H24" s="134">
        <v>2361918.58</v>
      </c>
      <c r="I24" s="134">
        <v>0</v>
      </c>
      <c r="J24" s="133">
        <v>2361918.58</v>
      </c>
      <c r="K24" s="133">
        <v>0</v>
      </c>
      <c r="L24" s="133">
        <v>0</v>
      </c>
    </row>
    <row r="25" spans="1:12" s="143" customFormat="1" ht="28.5" customHeight="1">
      <c r="A25" s="181"/>
      <c r="B25" s="182"/>
      <c r="C25" s="183"/>
      <c r="D25" s="183"/>
      <c r="E25" s="183" t="s">
        <v>98</v>
      </c>
      <c r="F25" s="184"/>
      <c r="G25" s="185">
        <v>2361918.58</v>
      </c>
      <c r="H25" s="186">
        <v>2361918.58</v>
      </c>
      <c r="I25" s="186">
        <v>0</v>
      </c>
      <c r="J25" s="185">
        <v>2361918.58</v>
      </c>
      <c r="K25" s="185">
        <v>0</v>
      </c>
      <c r="L25" s="185">
        <v>0</v>
      </c>
    </row>
    <row r="26" spans="2:12" s="145" customFormat="1" ht="28.5" customHeight="1">
      <c r="B26" s="187"/>
      <c r="C26" s="188" t="s">
        <v>91</v>
      </c>
      <c r="D26" s="188" t="s">
        <v>89</v>
      </c>
      <c r="E26" s="188" t="s">
        <v>98</v>
      </c>
      <c r="F26" s="189" t="s">
        <v>99</v>
      </c>
      <c r="G26" s="190">
        <v>2361918.58</v>
      </c>
      <c r="H26" s="191">
        <v>2361918.58</v>
      </c>
      <c r="I26" s="191">
        <v>0</v>
      </c>
      <c r="J26" s="190">
        <v>2361918.58</v>
      </c>
      <c r="K26" s="190">
        <v>0</v>
      </c>
      <c r="L26" s="190">
        <v>0</v>
      </c>
    </row>
    <row r="27" spans="3:12" s="145" customFormat="1" ht="28.5" customHeight="1">
      <c r="C27" s="192"/>
      <c r="D27" s="192" t="s">
        <v>100</v>
      </c>
      <c r="E27" s="192"/>
      <c r="F27" s="193"/>
      <c r="G27" s="194">
        <v>36000000</v>
      </c>
      <c r="H27" s="195">
        <v>0</v>
      </c>
      <c r="I27" s="195">
        <v>36000000</v>
      </c>
      <c r="J27" s="194">
        <v>36000000</v>
      </c>
      <c r="K27" s="194">
        <v>0</v>
      </c>
      <c r="L27" s="194">
        <v>0</v>
      </c>
    </row>
    <row r="28" spans="3:12" s="145" customFormat="1" ht="28.5" customHeight="1">
      <c r="C28" s="192"/>
      <c r="D28" s="192"/>
      <c r="E28" s="192" t="s">
        <v>87</v>
      </c>
      <c r="F28" s="193"/>
      <c r="G28" s="194">
        <v>36000000</v>
      </c>
      <c r="H28" s="195">
        <v>0</v>
      </c>
      <c r="I28" s="195">
        <v>36000000</v>
      </c>
      <c r="J28" s="194">
        <v>36000000</v>
      </c>
      <c r="K28" s="194">
        <v>0</v>
      </c>
      <c r="L28" s="194">
        <v>0</v>
      </c>
    </row>
    <row r="29" spans="3:12" s="145" customFormat="1" ht="28.5" customHeight="1">
      <c r="C29" s="188" t="s">
        <v>91</v>
      </c>
      <c r="D29" s="188" t="s">
        <v>100</v>
      </c>
      <c r="E29" s="188" t="s">
        <v>87</v>
      </c>
      <c r="F29" s="189" t="s">
        <v>101</v>
      </c>
      <c r="G29" s="190">
        <v>36000000</v>
      </c>
      <c r="H29" s="191">
        <v>0</v>
      </c>
      <c r="I29" s="191">
        <v>36000000</v>
      </c>
      <c r="J29" s="190">
        <v>36000000</v>
      </c>
      <c r="K29" s="190">
        <v>0</v>
      </c>
      <c r="L29" s="190">
        <v>0</v>
      </c>
    </row>
  </sheetData>
  <sheetProtection/>
  <mergeCells count="11">
    <mergeCell ref="A2:L2"/>
    <mergeCell ref="A4:B4"/>
    <mergeCell ref="C4:L4"/>
    <mergeCell ref="C5:E5"/>
    <mergeCell ref="H5:I5"/>
    <mergeCell ref="J5:L5"/>
    <mergeCell ref="C7:F7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28"/>
  <sheetViews>
    <sheetView workbookViewId="0" topLeftCell="A1">
      <pane xSplit="4" ySplit="6" topLeftCell="E7" activePane="bottomRight" state="frozen"/>
      <selection pane="bottomRight" activeCell="G25" sqref="G25"/>
    </sheetView>
  </sheetViews>
  <sheetFormatPr defaultColWidth="9.00390625" defaultRowHeight="28.5" customHeight="1"/>
  <cols>
    <col min="1" max="3" width="6.625" style="18" customWidth="1"/>
    <col min="4" max="4" width="31.00390625" style="18" customWidth="1"/>
    <col min="5" max="5" width="17.125" style="108" customWidth="1"/>
    <col min="6" max="6" width="17.50390625" style="108" customWidth="1"/>
    <col min="7" max="7" width="19.125" style="108" customWidth="1"/>
    <col min="8" max="9" width="10.25390625" style="18" customWidth="1"/>
    <col min="10" max="10" width="13.375" style="109" customWidth="1"/>
    <col min="11" max="11" width="16.00390625" style="109" customWidth="1"/>
    <col min="12" max="12" width="16.00390625" style="18" customWidth="1"/>
    <col min="13" max="16384" width="9.00390625" style="18" customWidth="1"/>
  </cols>
  <sheetData>
    <row r="1" spans="1:10" ht="28.5" customHeight="1">
      <c r="A1" s="64" t="s">
        <v>102</v>
      </c>
      <c r="B1" s="64"/>
      <c r="C1" s="64"/>
      <c r="D1" s="110"/>
      <c r="E1" s="111"/>
      <c r="F1" s="111"/>
      <c r="G1" s="111"/>
      <c r="H1" s="110"/>
      <c r="I1" s="139"/>
      <c r="J1" s="109" t="s">
        <v>1</v>
      </c>
    </row>
    <row r="2" spans="1:12" ht="28.5" customHeight="1">
      <c r="A2" s="112" t="s">
        <v>103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3"/>
    </row>
    <row r="3" spans="3:11" ht="28.5" customHeight="1">
      <c r="C3" s="110"/>
      <c r="D3" s="114"/>
      <c r="E3" s="115"/>
      <c r="F3" s="115"/>
      <c r="G3" s="116" t="s">
        <v>3</v>
      </c>
      <c r="H3" s="117"/>
      <c r="K3" s="140"/>
    </row>
    <row r="4" spans="1:11" s="106" customFormat="1" ht="28.5" customHeight="1">
      <c r="A4" s="118" t="s">
        <v>67</v>
      </c>
      <c r="B4" s="119"/>
      <c r="C4" s="120"/>
      <c r="D4" s="121" t="s">
        <v>68</v>
      </c>
      <c r="E4" s="122" t="s">
        <v>69</v>
      </c>
      <c r="F4" s="41" t="s">
        <v>70</v>
      </c>
      <c r="G4" s="41"/>
      <c r="J4" s="141"/>
      <c r="K4" s="141"/>
    </row>
    <row r="5" spans="1:11" s="107" customFormat="1" ht="28.5" customHeight="1">
      <c r="A5" s="123" t="s">
        <v>72</v>
      </c>
      <c r="B5" s="123" t="s">
        <v>73</v>
      </c>
      <c r="C5" s="123" t="s">
        <v>74</v>
      </c>
      <c r="D5" s="124"/>
      <c r="E5" s="125"/>
      <c r="F5" s="41" t="s">
        <v>75</v>
      </c>
      <c r="G5" s="126" t="s">
        <v>76</v>
      </c>
      <c r="J5" s="142"/>
      <c r="K5" s="142"/>
    </row>
    <row r="6" spans="1:11" s="107" customFormat="1" ht="28.5" customHeight="1">
      <c r="A6" s="127" t="s">
        <v>104</v>
      </c>
      <c r="B6" s="128"/>
      <c r="C6" s="128"/>
      <c r="D6" s="129"/>
      <c r="E6" s="130">
        <f>E7+E13</f>
        <v>71069824.35</v>
      </c>
      <c r="F6" s="130">
        <f>F7+F13</f>
        <v>28985446.02</v>
      </c>
      <c r="G6" s="130">
        <f>G7+G13</f>
        <v>42084378.33</v>
      </c>
      <c r="J6" s="142"/>
      <c r="K6" s="142"/>
    </row>
    <row r="7" spans="1:11" s="107" customFormat="1" ht="28.5" customHeight="1">
      <c r="A7" s="131" t="s">
        <v>83</v>
      </c>
      <c r="B7" s="131"/>
      <c r="C7" s="131"/>
      <c r="D7" s="132"/>
      <c r="E7" s="133">
        <v>456682</v>
      </c>
      <c r="F7" s="134">
        <v>456682</v>
      </c>
      <c r="G7" s="134">
        <v>0</v>
      </c>
      <c r="J7" s="142"/>
      <c r="K7" s="142"/>
    </row>
    <row r="8" spans="1:11" s="107" customFormat="1" ht="28.5" customHeight="1">
      <c r="A8" s="131"/>
      <c r="B8" s="131" t="s">
        <v>105</v>
      </c>
      <c r="C8" s="131"/>
      <c r="D8" s="132"/>
      <c r="E8" s="133">
        <v>456682</v>
      </c>
      <c r="F8" s="134">
        <v>456682</v>
      </c>
      <c r="G8" s="134">
        <v>0</v>
      </c>
      <c r="J8" s="142"/>
      <c r="K8" s="142"/>
    </row>
    <row r="9" spans="1:11" s="107" customFormat="1" ht="28.5" customHeight="1">
      <c r="A9" s="131"/>
      <c r="B9" s="131"/>
      <c r="C9" s="131" t="s">
        <v>106</v>
      </c>
      <c r="D9" s="132"/>
      <c r="E9" s="133">
        <v>69940</v>
      </c>
      <c r="F9" s="134">
        <v>69940</v>
      </c>
      <c r="G9" s="134">
        <v>0</v>
      </c>
      <c r="J9" s="142"/>
      <c r="K9" s="142"/>
    </row>
    <row r="10" spans="1:11" s="107" customFormat="1" ht="28.5" customHeight="1">
      <c r="A10" s="135" t="s">
        <v>107</v>
      </c>
      <c r="B10" s="135" t="s">
        <v>108</v>
      </c>
      <c r="C10" s="135" t="s">
        <v>109</v>
      </c>
      <c r="D10" s="136" t="s">
        <v>88</v>
      </c>
      <c r="E10" s="137">
        <v>69940</v>
      </c>
      <c r="F10" s="138">
        <v>69940</v>
      </c>
      <c r="G10" s="138">
        <v>0</v>
      </c>
      <c r="J10" s="142"/>
      <c r="K10" s="142"/>
    </row>
    <row r="11" spans="1:11" s="107" customFormat="1" ht="28.5" customHeight="1">
      <c r="A11" s="131"/>
      <c r="B11" s="131"/>
      <c r="C11" s="131" t="s">
        <v>110</v>
      </c>
      <c r="D11" s="132"/>
      <c r="E11" s="133">
        <v>386742</v>
      </c>
      <c r="F11" s="134">
        <v>386742</v>
      </c>
      <c r="G11" s="134">
        <v>0</v>
      </c>
      <c r="J11" s="142"/>
      <c r="K11" s="142"/>
    </row>
    <row r="12" spans="1:11" s="107" customFormat="1" ht="28.5" customHeight="1">
      <c r="A12" s="135" t="s">
        <v>107</v>
      </c>
      <c r="B12" s="135" t="s">
        <v>108</v>
      </c>
      <c r="C12" s="135" t="s">
        <v>111</v>
      </c>
      <c r="D12" s="136" t="s">
        <v>90</v>
      </c>
      <c r="E12" s="137">
        <v>386742</v>
      </c>
      <c r="F12" s="138">
        <v>386742</v>
      </c>
      <c r="G12" s="138">
        <v>0</v>
      </c>
      <c r="J12" s="142"/>
      <c r="K12" s="142"/>
    </row>
    <row r="13" spans="1:11" s="107" customFormat="1" ht="28.5" customHeight="1">
      <c r="A13" s="131" t="s">
        <v>91</v>
      </c>
      <c r="B13" s="131"/>
      <c r="C13" s="131"/>
      <c r="D13" s="132"/>
      <c r="E13" s="133">
        <v>70613142.35</v>
      </c>
      <c r="F13" s="134">
        <v>28528764.02</v>
      </c>
      <c r="G13" s="134">
        <v>42084378.33</v>
      </c>
      <c r="J13" s="142"/>
      <c r="K13" s="142"/>
    </row>
    <row r="14" spans="1:11" s="107" customFormat="1" ht="28.5" customHeight="1">
      <c r="A14" s="131"/>
      <c r="B14" s="131" t="s">
        <v>112</v>
      </c>
      <c r="C14" s="131"/>
      <c r="D14" s="132"/>
      <c r="E14" s="133">
        <v>32251223.77</v>
      </c>
      <c r="F14" s="134">
        <v>26166845.44</v>
      </c>
      <c r="G14" s="134">
        <v>6084378.33</v>
      </c>
      <c r="J14" s="142"/>
      <c r="K14" s="142"/>
    </row>
    <row r="15" spans="1:11" s="107" customFormat="1" ht="28.5" customHeight="1">
      <c r="A15" s="131"/>
      <c r="B15" s="131"/>
      <c r="C15" s="131" t="s">
        <v>106</v>
      </c>
      <c r="D15" s="132"/>
      <c r="E15" s="133">
        <v>8256266.92</v>
      </c>
      <c r="F15" s="134">
        <v>8256266.92</v>
      </c>
      <c r="G15" s="134">
        <v>0</v>
      </c>
      <c r="J15" s="142"/>
      <c r="K15" s="142"/>
    </row>
    <row r="16" spans="1:11" s="107" customFormat="1" ht="28.5" customHeight="1">
      <c r="A16" s="135" t="s">
        <v>113</v>
      </c>
      <c r="B16" s="135" t="s">
        <v>109</v>
      </c>
      <c r="C16" s="135" t="s">
        <v>109</v>
      </c>
      <c r="D16" s="136" t="s">
        <v>92</v>
      </c>
      <c r="E16" s="137">
        <v>8256266.92</v>
      </c>
      <c r="F16" s="138">
        <v>8256266.92</v>
      </c>
      <c r="G16" s="138">
        <v>0</v>
      </c>
      <c r="J16" s="142"/>
      <c r="K16" s="142"/>
    </row>
    <row r="17" spans="1:11" s="107" customFormat="1" ht="28.5" customHeight="1">
      <c r="A17" s="131"/>
      <c r="B17" s="131"/>
      <c r="C17" s="131" t="s">
        <v>110</v>
      </c>
      <c r="D17" s="132"/>
      <c r="E17" s="133">
        <v>5313398.33</v>
      </c>
      <c r="F17" s="134">
        <v>0</v>
      </c>
      <c r="G17" s="134">
        <v>5313398.33</v>
      </c>
      <c r="J17" s="142"/>
      <c r="K17" s="142"/>
    </row>
    <row r="18" spans="1:11" s="107" customFormat="1" ht="28.5" customHeight="1">
      <c r="A18" s="135" t="s">
        <v>113</v>
      </c>
      <c r="B18" s="135" t="s">
        <v>109</v>
      </c>
      <c r="C18" s="135" t="s">
        <v>111</v>
      </c>
      <c r="D18" s="136" t="s">
        <v>93</v>
      </c>
      <c r="E18" s="137">
        <v>5313398.33</v>
      </c>
      <c r="F18" s="138">
        <v>0</v>
      </c>
      <c r="G18" s="138">
        <v>5313398.33</v>
      </c>
      <c r="J18" s="142"/>
      <c r="K18" s="142"/>
    </row>
    <row r="19" spans="1:11" s="107" customFormat="1" ht="28.5" customHeight="1">
      <c r="A19" s="131"/>
      <c r="B19" s="131"/>
      <c r="C19" s="131" t="s">
        <v>114</v>
      </c>
      <c r="D19" s="132"/>
      <c r="E19" s="133">
        <v>420980</v>
      </c>
      <c r="F19" s="134">
        <v>0</v>
      </c>
      <c r="G19" s="134">
        <v>420980</v>
      </c>
      <c r="J19" s="142"/>
      <c r="K19" s="142"/>
    </row>
    <row r="20" spans="1:11" s="107" customFormat="1" ht="28.5" customHeight="1">
      <c r="A20" s="135" t="s">
        <v>113</v>
      </c>
      <c r="B20" s="135" t="s">
        <v>109</v>
      </c>
      <c r="C20" s="135" t="s">
        <v>115</v>
      </c>
      <c r="D20" s="136" t="s">
        <v>95</v>
      </c>
      <c r="E20" s="137">
        <v>420980</v>
      </c>
      <c r="F20" s="138">
        <v>0</v>
      </c>
      <c r="G20" s="138">
        <v>420980</v>
      </c>
      <c r="J20" s="142"/>
      <c r="K20" s="142"/>
    </row>
    <row r="21" spans="1:11" s="107" customFormat="1" ht="28.5" customHeight="1">
      <c r="A21" s="131"/>
      <c r="B21" s="131"/>
      <c r="C21" s="131" t="s">
        <v>116</v>
      </c>
      <c r="D21" s="132"/>
      <c r="E21" s="133">
        <v>18260578.52</v>
      </c>
      <c r="F21" s="134">
        <v>17910578.52</v>
      </c>
      <c r="G21" s="134">
        <v>350000</v>
      </c>
      <c r="J21" s="142"/>
      <c r="K21" s="142"/>
    </row>
    <row r="22" spans="1:11" s="107" customFormat="1" ht="28.5" customHeight="1">
      <c r="A22" s="135" t="s">
        <v>113</v>
      </c>
      <c r="B22" s="135" t="s">
        <v>109</v>
      </c>
      <c r="C22" s="135" t="s">
        <v>117</v>
      </c>
      <c r="D22" s="136" t="s">
        <v>97</v>
      </c>
      <c r="E22" s="137">
        <v>18260578.52</v>
      </c>
      <c r="F22" s="138">
        <v>17910578.52</v>
      </c>
      <c r="G22" s="138">
        <v>350000</v>
      </c>
      <c r="J22" s="142"/>
      <c r="K22" s="142"/>
    </row>
    <row r="23" spans="1:11" s="107" customFormat="1" ht="28.5" customHeight="1">
      <c r="A23" s="131"/>
      <c r="B23" s="131" t="s">
        <v>118</v>
      </c>
      <c r="C23" s="131"/>
      <c r="D23" s="132"/>
      <c r="E23" s="133">
        <v>2361918.58</v>
      </c>
      <c r="F23" s="134">
        <v>2361918.58</v>
      </c>
      <c r="G23" s="134">
        <v>0</v>
      </c>
      <c r="J23" s="142"/>
      <c r="K23" s="142"/>
    </row>
    <row r="24" spans="1:11" s="107" customFormat="1" ht="28.5" customHeight="1">
      <c r="A24" s="131"/>
      <c r="B24" s="131"/>
      <c r="C24" s="131" t="s">
        <v>119</v>
      </c>
      <c r="D24" s="132"/>
      <c r="E24" s="133">
        <v>2361918.58</v>
      </c>
      <c r="F24" s="134">
        <v>2361918.58</v>
      </c>
      <c r="G24" s="134">
        <v>0</v>
      </c>
      <c r="J24" s="142"/>
      <c r="K24" s="142"/>
    </row>
    <row r="25" spans="1:11" s="107" customFormat="1" ht="28.5" customHeight="1">
      <c r="A25" s="135" t="s">
        <v>113</v>
      </c>
      <c r="B25" s="135" t="s">
        <v>111</v>
      </c>
      <c r="C25" s="135" t="s">
        <v>120</v>
      </c>
      <c r="D25" s="136" t="s">
        <v>99</v>
      </c>
      <c r="E25" s="137">
        <v>2361918.58</v>
      </c>
      <c r="F25" s="138">
        <v>2361918.58</v>
      </c>
      <c r="G25" s="138">
        <v>0</v>
      </c>
      <c r="J25" s="142"/>
      <c r="K25" s="142"/>
    </row>
    <row r="26" spans="1:11" s="107" customFormat="1" ht="28.5" customHeight="1">
      <c r="A26" s="131"/>
      <c r="B26" s="131" t="s">
        <v>121</v>
      </c>
      <c r="C26" s="131"/>
      <c r="D26" s="132"/>
      <c r="E26" s="133">
        <v>36000000</v>
      </c>
      <c r="F26" s="134">
        <v>0</v>
      </c>
      <c r="G26" s="134">
        <v>36000000</v>
      </c>
      <c r="J26" s="142"/>
      <c r="K26" s="142"/>
    </row>
    <row r="27" spans="1:11" s="107" customFormat="1" ht="28.5" customHeight="1">
      <c r="A27" s="131"/>
      <c r="B27" s="131"/>
      <c r="C27" s="131" t="s">
        <v>106</v>
      </c>
      <c r="D27" s="132"/>
      <c r="E27" s="133">
        <v>36000000</v>
      </c>
      <c r="F27" s="134">
        <v>0</v>
      </c>
      <c r="G27" s="134">
        <v>36000000</v>
      </c>
      <c r="J27" s="142"/>
      <c r="K27" s="142"/>
    </row>
    <row r="28" spans="1:11" s="107" customFormat="1" ht="28.5" customHeight="1">
      <c r="A28" s="135" t="s">
        <v>113</v>
      </c>
      <c r="B28" s="135" t="s">
        <v>122</v>
      </c>
      <c r="C28" s="135" t="s">
        <v>109</v>
      </c>
      <c r="D28" s="136" t="s">
        <v>101</v>
      </c>
      <c r="E28" s="137">
        <v>36000000</v>
      </c>
      <c r="F28" s="138">
        <v>0</v>
      </c>
      <c r="G28" s="138">
        <v>36000000</v>
      </c>
      <c r="J28" s="142"/>
      <c r="K28" s="142"/>
    </row>
  </sheetData>
  <sheetProtection/>
  <mergeCells count="7">
    <mergeCell ref="A1:C1"/>
    <mergeCell ref="A2:G2"/>
    <mergeCell ref="A4:C4"/>
    <mergeCell ref="F4:G4"/>
    <mergeCell ref="A6:D6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2" ySplit="5" topLeftCell="C6" activePane="bottomRight" state="frozen"/>
      <selection pane="bottomRight" activeCell="B42" sqref="B42"/>
    </sheetView>
  </sheetViews>
  <sheetFormatPr defaultColWidth="9.00390625" defaultRowHeight="28.5" customHeight="1"/>
  <cols>
    <col min="1" max="1" width="18.00390625" style="80" customWidth="1"/>
    <col min="2" max="2" width="34.875" style="81" customWidth="1"/>
    <col min="3" max="3" width="32.125" style="82" customWidth="1"/>
    <col min="4" max="16384" width="9.00390625" style="82" customWidth="1"/>
  </cols>
  <sheetData>
    <row r="1" ht="28.5" customHeight="1">
      <c r="A1" s="100" t="s">
        <v>123</v>
      </c>
    </row>
    <row r="2" spans="1:3" ht="47.25" customHeight="1">
      <c r="A2" s="84" t="s">
        <v>124</v>
      </c>
      <c r="B2" s="84"/>
      <c r="C2" s="84"/>
    </row>
    <row r="3" ht="28.5" customHeight="1">
      <c r="C3" s="69" t="s">
        <v>125</v>
      </c>
    </row>
    <row r="4" spans="1:3" s="78" customFormat="1" ht="28.5" customHeight="1">
      <c r="A4" s="85" t="s">
        <v>126</v>
      </c>
      <c r="B4" s="85"/>
      <c r="C4" s="86" t="s">
        <v>69</v>
      </c>
    </row>
    <row r="5" spans="1:3" s="78" customFormat="1" ht="28.5" customHeight="1">
      <c r="A5" s="87" t="s">
        <v>127</v>
      </c>
      <c r="B5" s="85" t="s">
        <v>128</v>
      </c>
      <c r="C5" s="88"/>
    </row>
    <row r="6" spans="1:3" s="78" customFormat="1" ht="28.5" customHeight="1">
      <c r="A6" s="101" t="s">
        <v>104</v>
      </c>
      <c r="B6" s="102"/>
      <c r="C6" s="103">
        <f>SUM(C7,C19,C34)</f>
        <v>28985446.02</v>
      </c>
    </row>
    <row r="7" spans="1:3" s="79" customFormat="1" ht="28.5" customHeight="1">
      <c r="A7" s="104" t="s">
        <v>129</v>
      </c>
      <c r="B7" s="104" t="s">
        <v>130</v>
      </c>
      <c r="C7" s="105">
        <f>SUM(C8:C18)</f>
        <v>26712964.36</v>
      </c>
    </row>
    <row r="8" spans="1:3" s="79" customFormat="1" ht="28.5" customHeight="1">
      <c r="A8" s="104" t="s">
        <v>131</v>
      </c>
      <c r="B8" s="104" t="s">
        <v>132</v>
      </c>
      <c r="C8" s="94">
        <v>3549180</v>
      </c>
    </row>
    <row r="9" spans="1:3" s="79" customFormat="1" ht="28.5" customHeight="1">
      <c r="A9" s="104" t="s">
        <v>133</v>
      </c>
      <c r="B9" s="104" t="s">
        <v>134</v>
      </c>
      <c r="C9" s="94">
        <v>12484786</v>
      </c>
    </row>
    <row r="10" spans="1:3" s="79" customFormat="1" ht="28.5" customHeight="1">
      <c r="A10" s="104" t="s">
        <v>135</v>
      </c>
      <c r="B10" s="104" t="s">
        <v>136</v>
      </c>
      <c r="C10" s="94">
        <v>2240355</v>
      </c>
    </row>
    <row r="11" spans="1:3" s="79" customFormat="1" ht="28.5" customHeight="1">
      <c r="A11" s="104" t="s">
        <v>137</v>
      </c>
      <c r="B11" s="104" t="s">
        <v>138</v>
      </c>
      <c r="C11" s="94">
        <v>1033500</v>
      </c>
    </row>
    <row r="12" spans="1:3" s="79" customFormat="1" ht="28.5" customHeight="1">
      <c r="A12" s="104" t="s">
        <v>139</v>
      </c>
      <c r="B12" s="104" t="s">
        <v>140</v>
      </c>
      <c r="C12" s="94">
        <v>1816887.12</v>
      </c>
    </row>
    <row r="13" spans="1:3" s="79" customFormat="1" ht="28.5" customHeight="1">
      <c r="A13" s="104" t="s">
        <v>141</v>
      </c>
      <c r="B13" s="104" t="s">
        <v>142</v>
      </c>
      <c r="C13" s="94">
        <v>908443.56</v>
      </c>
    </row>
    <row r="14" spans="1:3" s="79" customFormat="1" ht="28.5" customHeight="1">
      <c r="A14" s="104" t="s">
        <v>143</v>
      </c>
      <c r="B14" s="104" t="s">
        <v>144</v>
      </c>
      <c r="C14" s="94">
        <v>1297419.6</v>
      </c>
    </row>
    <row r="15" spans="1:3" s="79" customFormat="1" ht="28.5" customHeight="1">
      <c r="A15" s="104" t="s">
        <v>145</v>
      </c>
      <c r="B15" s="104" t="s">
        <v>146</v>
      </c>
      <c r="C15" s="94">
        <v>389225.88</v>
      </c>
    </row>
    <row r="16" spans="1:3" s="79" customFormat="1" ht="28.5" customHeight="1">
      <c r="A16" s="104" t="s">
        <v>147</v>
      </c>
      <c r="B16" s="104" t="s">
        <v>148</v>
      </c>
      <c r="C16" s="94">
        <v>245641.68</v>
      </c>
    </row>
    <row r="17" spans="1:3" s="79" customFormat="1" ht="28.5" customHeight="1">
      <c r="A17" s="104" t="s">
        <v>149</v>
      </c>
      <c r="B17" s="104" t="s">
        <v>150</v>
      </c>
      <c r="C17" s="94">
        <v>1921896</v>
      </c>
    </row>
    <row r="18" spans="1:3" s="79" customFormat="1" ht="28.5" customHeight="1">
      <c r="A18" s="104" t="s">
        <v>151</v>
      </c>
      <c r="B18" s="104" t="s">
        <v>152</v>
      </c>
      <c r="C18" s="94">
        <v>825629.52</v>
      </c>
    </row>
    <row r="19" spans="1:3" s="79" customFormat="1" ht="28.5" customHeight="1">
      <c r="A19" s="104" t="s">
        <v>153</v>
      </c>
      <c r="B19" s="104" t="s">
        <v>154</v>
      </c>
      <c r="C19" s="105">
        <f>SUM(C20:C33)</f>
        <v>1837379.6600000001</v>
      </c>
    </row>
    <row r="20" spans="1:3" s="79" customFormat="1" ht="28.5" customHeight="1">
      <c r="A20" s="104" t="s">
        <v>155</v>
      </c>
      <c r="B20" s="104" t="s">
        <v>156</v>
      </c>
      <c r="C20" s="94">
        <v>77200</v>
      </c>
    </row>
    <row r="21" spans="1:3" s="79" customFormat="1" ht="28.5" customHeight="1">
      <c r="A21" s="104" t="s">
        <v>157</v>
      </c>
      <c r="B21" s="104" t="s">
        <v>158</v>
      </c>
      <c r="C21" s="94">
        <v>126000</v>
      </c>
    </row>
    <row r="22" spans="1:3" s="79" customFormat="1" ht="28.5" customHeight="1">
      <c r="A22" s="104" t="s">
        <v>159</v>
      </c>
      <c r="B22" s="104" t="s">
        <v>160</v>
      </c>
      <c r="C22" s="94">
        <v>55800</v>
      </c>
    </row>
    <row r="23" spans="1:3" s="79" customFormat="1" ht="28.5" customHeight="1">
      <c r="A23" s="104" t="s">
        <v>161</v>
      </c>
      <c r="B23" s="104" t="s">
        <v>162</v>
      </c>
      <c r="C23" s="94">
        <v>235672.25</v>
      </c>
    </row>
    <row r="24" spans="1:3" s="79" customFormat="1" ht="28.5" customHeight="1">
      <c r="A24" s="104" t="s">
        <v>163</v>
      </c>
      <c r="B24" s="104" t="s">
        <v>164</v>
      </c>
      <c r="C24" s="94">
        <v>255288.66</v>
      </c>
    </row>
    <row r="25" spans="1:3" s="79" customFormat="1" ht="28.5" customHeight="1">
      <c r="A25" s="104" t="s">
        <v>165</v>
      </c>
      <c r="B25" s="104" t="s">
        <v>166</v>
      </c>
      <c r="C25" s="94">
        <v>19260</v>
      </c>
    </row>
    <row r="26" spans="1:3" s="79" customFormat="1" ht="28.5" customHeight="1">
      <c r="A26" s="104" t="s">
        <v>167</v>
      </c>
      <c r="B26" s="104" t="s">
        <v>168</v>
      </c>
      <c r="C26" s="94">
        <v>24444.33</v>
      </c>
    </row>
    <row r="27" spans="1:3" s="79" customFormat="1" ht="28.5" customHeight="1">
      <c r="A27" s="104" t="s">
        <v>169</v>
      </c>
      <c r="B27" s="104" t="s">
        <v>170</v>
      </c>
      <c r="C27" s="94">
        <v>18000</v>
      </c>
    </row>
    <row r="28" spans="1:3" s="79" customFormat="1" ht="28.5" customHeight="1">
      <c r="A28" s="104" t="s">
        <v>171</v>
      </c>
      <c r="B28" s="104" t="s">
        <v>172</v>
      </c>
      <c r="C28" s="94">
        <v>32680</v>
      </c>
    </row>
    <row r="29" spans="1:3" s="79" customFormat="1" ht="28.5" customHeight="1">
      <c r="A29" s="104" t="s">
        <v>173</v>
      </c>
      <c r="B29" s="104" t="s">
        <v>174</v>
      </c>
      <c r="C29" s="94">
        <v>3424</v>
      </c>
    </row>
    <row r="30" spans="1:3" s="79" customFormat="1" ht="28.5" customHeight="1">
      <c r="A30" s="104" t="s">
        <v>175</v>
      </c>
      <c r="B30" s="104" t="s">
        <v>176</v>
      </c>
      <c r="C30" s="94">
        <v>228474.82</v>
      </c>
    </row>
    <row r="31" spans="1:3" s="79" customFormat="1" ht="28.5" customHeight="1">
      <c r="A31" s="104" t="s">
        <v>177</v>
      </c>
      <c r="B31" s="104" t="s">
        <v>178</v>
      </c>
      <c r="C31" s="94">
        <v>291024</v>
      </c>
    </row>
    <row r="32" spans="1:3" s="79" customFormat="1" ht="28.5" customHeight="1">
      <c r="A32" s="104" t="s">
        <v>179</v>
      </c>
      <c r="B32" s="104" t="s">
        <v>180</v>
      </c>
      <c r="C32" s="94">
        <v>221871.6</v>
      </c>
    </row>
    <row r="33" spans="1:3" s="79" customFormat="1" ht="28.5" customHeight="1">
      <c r="A33" s="104" t="s">
        <v>181</v>
      </c>
      <c r="B33" s="104" t="s">
        <v>182</v>
      </c>
      <c r="C33" s="94">
        <v>248240</v>
      </c>
    </row>
    <row r="34" spans="1:3" s="79" customFormat="1" ht="28.5" customHeight="1">
      <c r="A34" s="104" t="s">
        <v>183</v>
      </c>
      <c r="B34" s="104" t="s">
        <v>184</v>
      </c>
      <c r="C34" s="105">
        <f>SUM(C35:C38)</f>
        <v>435102</v>
      </c>
    </row>
    <row r="35" spans="1:3" s="79" customFormat="1" ht="28.5" customHeight="1">
      <c r="A35" s="104" t="s">
        <v>185</v>
      </c>
      <c r="B35" s="104" t="s">
        <v>186</v>
      </c>
      <c r="C35" s="105">
        <v>0</v>
      </c>
    </row>
    <row r="36" spans="1:3" s="79" customFormat="1" ht="28.5" customHeight="1">
      <c r="A36" s="104" t="s">
        <v>187</v>
      </c>
      <c r="B36" s="104" t="s">
        <v>188</v>
      </c>
      <c r="C36" s="94">
        <v>433902</v>
      </c>
    </row>
    <row r="37" spans="1:3" s="79" customFormat="1" ht="28.5" customHeight="1">
      <c r="A37" s="104" t="s">
        <v>189</v>
      </c>
      <c r="B37" s="104" t="s">
        <v>190</v>
      </c>
      <c r="C37" s="105">
        <v>0</v>
      </c>
    </row>
    <row r="38" spans="1:3" s="79" customFormat="1" ht="28.5" customHeight="1">
      <c r="A38" s="104" t="s">
        <v>191</v>
      </c>
      <c r="B38" s="104" t="s">
        <v>192</v>
      </c>
      <c r="C38" s="94">
        <v>1200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workbookViewId="0" topLeftCell="A1">
      <pane xSplit="2" ySplit="5" topLeftCell="C6" activePane="bottomRight" state="frozen"/>
      <selection pane="bottomRight" activeCell="B83" sqref="B83"/>
    </sheetView>
  </sheetViews>
  <sheetFormatPr defaultColWidth="9.00390625" defaultRowHeight="28.5" customHeight="1"/>
  <cols>
    <col min="1" max="1" width="18.00390625" style="80" customWidth="1"/>
    <col min="2" max="2" width="27.125" style="81" customWidth="1"/>
    <col min="3" max="3" width="25.125" style="82" customWidth="1"/>
    <col min="4" max="16384" width="9.00390625" style="82" customWidth="1"/>
  </cols>
  <sheetData>
    <row r="1" spans="1:2" ht="28.5" customHeight="1">
      <c r="A1" s="83" t="s">
        <v>193</v>
      </c>
      <c r="B1" s="83"/>
    </row>
    <row r="2" spans="1:3" ht="41.25" customHeight="1">
      <c r="A2" s="84" t="s">
        <v>194</v>
      </c>
      <c r="B2" s="84"/>
      <c r="C2" s="84"/>
    </row>
    <row r="3" ht="28.5" customHeight="1">
      <c r="C3" s="69" t="s">
        <v>125</v>
      </c>
    </row>
    <row r="4" spans="1:3" s="78" customFormat="1" ht="28.5" customHeight="1">
      <c r="A4" s="85" t="s">
        <v>126</v>
      </c>
      <c r="B4" s="85"/>
      <c r="C4" s="86" t="s">
        <v>69</v>
      </c>
    </row>
    <row r="5" spans="1:3" s="78" customFormat="1" ht="28.5" customHeight="1">
      <c r="A5" s="87" t="s">
        <v>127</v>
      </c>
      <c r="B5" s="85" t="s">
        <v>128</v>
      </c>
      <c r="C5" s="88"/>
    </row>
    <row r="6" spans="1:3" s="79" customFormat="1" ht="28.5" customHeight="1">
      <c r="A6" s="89" t="s">
        <v>195</v>
      </c>
      <c r="B6" s="90"/>
      <c r="C6" s="91">
        <f>SUM(C7,C14,C39,C50,C59,C69,C71,C75,C77)</f>
        <v>42084378.33</v>
      </c>
    </row>
    <row r="7" spans="1:3" s="79" customFormat="1" ht="28.5" customHeight="1">
      <c r="A7" s="92" t="s">
        <v>129</v>
      </c>
      <c r="B7" s="92" t="s">
        <v>130</v>
      </c>
      <c r="C7" s="91">
        <f>SUM(C8:C13)</f>
        <v>0</v>
      </c>
    </row>
    <row r="8" spans="1:3" s="79" customFormat="1" ht="28.5" customHeight="1">
      <c r="A8" s="93" t="s">
        <v>131</v>
      </c>
      <c r="B8" s="93" t="s">
        <v>132</v>
      </c>
      <c r="C8" s="94"/>
    </row>
    <row r="9" spans="1:3" s="79" customFormat="1" ht="28.5" customHeight="1">
      <c r="A9" s="93" t="s">
        <v>133</v>
      </c>
      <c r="B9" s="93" t="s">
        <v>134</v>
      </c>
      <c r="C9" s="94"/>
    </row>
    <row r="10" spans="1:3" s="79" customFormat="1" ht="28.5" customHeight="1">
      <c r="A10" s="93" t="s">
        <v>135</v>
      </c>
      <c r="B10" s="93" t="s">
        <v>136</v>
      </c>
      <c r="C10" s="94"/>
    </row>
    <row r="11" spans="1:3" s="79" customFormat="1" ht="28.5" customHeight="1">
      <c r="A11" s="93" t="s">
        <v>196</v>
      </c>
      <c r="B11" s="93" t="s">
        <v>197</v>
      </c>
      <c r="C11" s="95"/>
    </row>
    <row r="12" spans="1:3" s="79" customFormat="1" ht="28.5" customHeight="1">
      <c r="A12" s="93" t="s">
        <v>147</v>
      </c>
      <c r="B12" s="93" t="s">
        <v>148</v>
      </c>
      <c r="C12" s="95"/>
    </row>
    <row r="13" spans="1:3" s="79" customFormat="1" ht="28.5" customHeight="1">
      <c r="A13" s="93" t="s">
        <v>151</v>
      </c>
      <c r="B13" s="93" t="s">
        <v>152</v>
      </c>
      <c r="C13" s="94"/>
    </row>
    <row r="14" spans="1:3" s="79" customFormat="1" ht="28.5" customHeight="1">
      <c r="A14" s="92" t="s">
        <v>153</v>
      </c>
      <c r="B14" s="92" t="s">
        <v>154</v>
      </c>
      <c r="C14" s="91">
        <f>SUM(C15:C38)</f>
        <v>41985162.33</v>
      </c>
    </row>
    <row r="15" spans="1:3" s="79" customFormat="1" ht="28.5" customHeight="1">
      <c r="A15" s="93" t="s">
        <v>155</v>
      </c>
      <c r="B15" s="93" t="s">
        <v>156</v>
      </c>
      <c r="C15" s="96">
        <v>41475295.33</v>
      </c>
    </row>
    <row r="16" spans="1:3" s="79" customFormat="1" ht="28.5" customHeight="1">
      <c r="A16" s="93" t="s">
        <v>198</v>
      </c>
      <c r="B16" s="97" t="s">
        <v>199</v>
      </c>
      <c r="C16" s="98"/>
    </row>
    <row r="17" spans="1:3" s="79" customFormat="1" ht="28.5" customHeight="1">
      <c r="A17" s="93" t="s">
        <v>200</v>
      </c>
      <c r="B17" s="93" t="s">
        <v>201</v>
      </c>
      <c r="C17" s="99">
        <v>69800</v>
      </c>
    </row>
    <row r="18" spans="1:3" s="79" customFormat="1" ht="28.5" customHeight="1">
      <c r="A18" s="93" t="s">
        <v>157</v>
      </c>
      <c r="B18" s="93" t="s">
        <v>158</v>
      </c>
      <c r="C18" s="95"/>
    </row>
    <row r="19" spans="1:3" s="79" customFormat="1" ht="28.5" customHeight="1">
      <c r="A19" s="93" t="s">
        <v>202</v>
      </c>
      <c r="B19" s="93" t="s">
        <v>203</v>
      </c>
      <c r="C19" s="95"/>
    </row>
    <row r="20" spans="1:3" s="79" customFormat="1" ht="28.5" customHeight="1">
      <c r="A20" s="93" t="s">
        <v>159</v>
      </c>
      <c r="B20" s="93" t="s">
        <v>160</v>
      </c>
      <c r="C20" s="94">
        <v>183600</v>
      </c>
    </row>
    <row r="21" spans="1:3" s="79" customFormat="1" ht="28.5" customHeight="1">
      <c r="A21" s="93" t="s">
        <v>161</v>
      </c>
      <c r="B21" s="93" t="s">
        <v>162</v>
      </c>
      <c r="C21" s="95"/>
    </row>
    <row r="22" spans="1:3" s="79" customFormat="1" ht="28.5" customHeight="1">
      <c r="A22" s="93" t="s">
        <v>163</v>
      </c>
      <c r="B22" s="93" t="s">
        <v>164</v>
      </c>
      <c r="C22" s="95"/>
    </row>
    <row r="23" spans="1:3" s="79" customFormat="1" ht="28.5" customHeight="1">
      <c r="A23" s="93" t="s">
        <v>165</v>
      </c>
      <c r="B23" s="93" t="s">
        <v>166</v>
      </c>
      <c r="C23" s="95"/>
    </row>
    <row r="24" spans="1:3" s="79" customFormat="1" ht="28.5" customHeight="1">
      <c r="A24" s="93" t="s">
        <v>167</v>
      </c>
      <c r="B24" s="93" t="s">
        <v>168</v>
      </c>
      <c r="C24" s="94">
        <v>99580</v>
      </c>
    </row>
    <row r="25" spans="1:3" s="79" customFormat="1" ht="28.5" customHeight="1">
      <c r="A25" s="93" t="s">
        <v>169</v>
      </c>
      <c r="B25" s="93" t="s">
        <v>170</v>
      </c>
      <c r="C25" s="95"/>
    </row>
    <row r="26" spans="1:3" s="79" customFormat="1" ht="28.5" customHeight="1">
      <c r="A26" s="93" t="s">
        <v>204</v>
      </c>
      <c r="B26" s="93" t="s">
        <v>205</v>
      </c>
      <c r="C26" s="95"/>
    </row>
    <row r="27" spans="1:3" s="79" customFormat="1" ht="28.5" customHeight="1">
      <c r="A27" s="93" t="s">
        <v>171</v>
      </c>
      <c r="B27" s="93" t="s">
        <v>172</v>
      </c>
      <c r="C27" s="95"/>
    </row>
    <row r="28" spans="1:3" s="79" customFormat="1" ht="28.5" customHeight="1">
      <c r="A28" s="93" t="s">
        <v>173</v>
      </c>
      <c r="B28" s="93" t="s">
        <v>174</v>
      </c>
      <c r="C28" s="95"/>
    </row>
    <row r="29" spans="1:3" s="79" customFormat="1" ht="28.5" customHeight="1">
      <c r="A29" s="93" t="s">
        <v>206</v>
      </c>
      <c r="B29" s="93" t="s">
        <v>207</v>
      </c>
      <c r="C29" s="94">
        <v>156887</v>
      </c>
    </row>
    <row r="30" spans="1:3" s="79" customFormat="1" ht="28.5" customHeight="1">
      <c r="A30" s="93" t="s">
        <v>208</v>
      </c>
      <c r="B30" s="93" t="s">
        <v>209</v>
      </c>
      <c r="C30" s="95"/>
    </row>
    <row r="31" spans="1:3" s="79" customFormat="1" ht="28.5" customHeight="1">
      <c r="A31" s="93" t="s">
        <v>210</v>
      </c>
      <c r="B31" s="93" t="s">
        <v>211</v>
      </c>
      <c r="C31" s="95"/>
    </row>
    <row r="32" spans="1:3" s="79" customFormat="1" ht="28.5" customHeight="1">
      <c r="A32" s="93" t="s">
        <v>212</v>
      </c>
      <c r="B32" s="93" t="s">
        <v>213</v>
      </c>
      <c r="C32" s="95"/>
    </row>
    <row r="33" spans="1:3" s="79" customFormat="1" ht="28.5" customHeight="1">
      <c r="A33" s="93" t="s">
        <v>214</v>
      </c>
      <c r="B33" s="93" t="s">
        <v>215</v>
      </c>
      <c r="C33" s="95"/>
    </row>
    <row r="34" spans="1:3" s="79" customFormat="1" ht="28.5" customHeight="1">
      <c r="A34" s="93" t="s">
        <v>175</v>
      </c>
      <c r="B34" s="93" t="s">
        <v>176</v>
      </c>
      <c r="C34" s="95"/>
    </row>
    <row r="35" spans="1:3" s="79" customFormat="1" ht="28.5" customHeight="1">
      <c r="A35" s="93" t="s">
        <v>177</v>
      </c>
      <c r="B35" s="93" t="s">
        <v>178</v>
      </c>
      <c r="C35" s="95"/>
    </row>
    <row r="36" spans="1:3" s="79" customFormat="1" ht="28.5" customHeight="1">
      <c r="A36" s="93" t="s">
        <v>179</v>
      </c>
      <c r="B36" s="93" t="s">
        <v>180</v>
      </c>
      <c r="C36" s="95"/>
    </row>
    <row r="37" spans="1:3" s="79" customFormat="1" ht="28.5" customHeight="1">
      <c r="A37" s="93" t="s">
        <v>216</v>
      </c>
      <c r="B37" s="93" t="s">
        <v>217</v>
      </c>
      <c r="C37" s="95"/>
    </row>
    <row r="38" spans="1:3" s="79" customFormat="1" ht="28.5" customHeight="1">
      <c r="A38" s="93" t="s">
        <v>181</v>
      </c>
      <c r="B38" s="93" t="s">
        <v>182</v>
      </c>
      <c r="C38" s="95"/>
    </row>
    <row r="39" spans="1:3" s="79" customFormat="1" ht="28.5" customHeight="1">
      <c r="A39" s="92" t="s">
        <v>183</v>
      </c>
      <c r="B39" s="92" t="s">
        <v>184</v>
      </c>
      <c r="C39" s="91">
        <f>SUM(C40:C49)</f>
        <v>0</v>
      </c>
    </row>
    <row r="40" spans="1:3" s="79" customFormat="1" ht="28.5" customHeight="1">
      <c r="A40" s="93" t="s">
        <v>187</v>
      </c>
      <c r="B40" s="93" t="s">
        <v>188</v>
      </c>
      <c r="C40" s="95"/>
    </row>
    <row r="41" spans="1:3" s="79" customFormat="1" ht="28.5" customHeight="1">
      <c r="A41" s="93" t="s">
        <v>218</v>
      </c>
      <c r="B41" s="93" t="s">
        <v>219</v>
      </c>
      <c r="C41" s="95"/>
    </row>
    <row r="42" spans="1:3" s="79" customFormat="1" ht="28.5" customHeight="1">
      <c r="A42" s="93" t="s">
        <v>220</v>
      </c>
      <c r="B42" s="93" t="s">
        <v>221</v>
      </c>
      <c r="C42" s="95"/>
    </row>
    <row r="43" spans="1:3" s="79" customFormat="1" ht="28.5" customHeight="1">
      <c r="A43" s="93" t="s">
        <v>222</v>
      </c>
      <c r="B43" s="93" t="s">
        <v>223</v>
      </c>
      <c r="C43" s="95"/>
    </row>
    <row r="44" spans="1:3" s="79" customFormat="1" ht="28.5" customHeight="1">
      <c r="A44" s="93" t="s">
        <v>224</v>
      </c>
      <c r="B44" s="93" t="s">
        <v>225</v>
      </c>
      <c r="C44" s="95"/>
    </row>
    <row r="45" spans="1:3" s="79" customFormat="1" ht="28.5" customHeight="1">
      <c r="A45" s="93" t="s">
        <v>189</v>
      </c>
      <c r="B45" s="93" t="s">
        <v>190</v>
      </c>
      <c r="C45" s="95"/>
    </row>
    <row r="46" spans="1:3" s="79" customFormat="1" ht="28.5" customHeight="1">
      <c r="A46" s="93" t="s">
        <v>226</v>
      </c>
      <c r="B46" s="93" t="s">
        <v>227</v>
      </c>
      <c r="C46" s="95"/>
    </row>
    <row r="47" spans="1:3" s="79" customFormat="1" ht="28.5" customHeight="1">
      <c r="A47" s="93" t="s">
        <v>228</v>
      </c>
      <c r="B47" s="93" t="s">
        <v>229</v>
      </c>
      <c r="C47" s="95"/>
    </row>
    <row r="48" spans="1:3" s="79" customFormat="1" ht="28.5" customHeight="1">
      <c r="A48" s="93" t="s">
        <v>230</v>
      </c>
      <c r="B48" s="93" t="s">
        <v>231</v>
      </c>
      <c r="C48" s="95"/>
    </row>
    <row r="49" spans="1:3" s="79" customFormat="1" ht="28.5" customHeight="1">
      <c r="A49" s="93" t="s">
        <v>191</v>
      </c>
      <c r="B49" s="93" t="s">
        <v>192</v>
      </c>
      <c r="C49" s="95"/>
    </row>
    <row r="50" spans="1:3" s="79" customFormat="1" ht="28.5" customHeight="1">
      <c r="A50" s="92" t="s">
        <v>232</v>
      </c>
      <c r="B50" s="92" t="s">
        <v>233</v>
      </c>
      <c r="C50" s="91">
        <f>SUM(C51:C58)</f>
        <v>0</v>
      </c>
    </row>
    <row r="51" spans="1:3" s="79" customFormat="1" ht="28.5" customHeight="1">
      <c r="A51" s="93" t="s">
        <v>234</v>
      </c>
      <c r="B51" s="93" t="s">
        <v>235</v>
      </c>
      <c r="C51" s="95"/>
    </row>
    <row r="52" spans="1:3" s="79" customFormat="1" ht="28.5" customHeight="1">
      <c r="A52" s="93" t="s">
        <v>236</v>
      </c>
      <c r="B52" s="93" t="s">
        <v>237</v>
      </c>
      <c r="C52" s="95"/>
    </row>
    <row r="53" spans="1:3" s="79" customFormat="1" ht="28.5" customHeight="1">
      <c r="A53" s="93" t="s">
        <v>238</v>
      </c>
      <c r="B53" s="93" t="s">
        <v>239</v>
      </c>
      <c r="C53" s="95"/>
    </row>
    <row r="54" spans="1:3" s="79" customFormat="1" ht="28.5" customHeight="1">
      <c r="A54" s="93" t="s">
        <v>240</v>
      </c>
      <c r="B54" s="93" t="s">
        <v>241</v>
      </c>
      <c r="C54" s="95"/>
    </row>
    <row r="55" spans="1:3" s="79" customFormat="1" ht="28.5" customHeight="1">
      <c r="A55" s="93" t="s">
        <v>242</v>
      </c>
      <c r="B55" s="93" t="s">
        <v>243</v>
      </c>
      <c r="C55" s="95"/>
    </row>
    <row r="56" spans="1:3" s="79" customFormat="1" ht="28.5" customHeight="1">
      <c r="A56" s="93" t="s">
        <v>244</v>
      </c>
      <c r="B56" s="93" t="s">
        <v>245</v>
      </c>
      <c r="C56" s="95"/>
    </row>
    <row r="57" spans="1:3" s="79" customFormat="1" ht="28.5" customHeight="1">
      <c r="A57" s="93" t="s">
        <v>246</v>
      </c>
      <c r="B57" s="93" t="s">
        <v>247</v>
      </c>
      <c r="C57" s="95"/>
    </row>
    <row r="58" spans="1:3" s="79" customFormat="1" ht="28.5" customHeight="1">
      <c r="A58" s="93" t="s">
        <v>248</v>
      </c>
      <c r="B58" s="93" t="s">
        <v>249</v>
      </c>
      <c r="C58" s="95"/>
    </row>
    <row r="59" spans="1:3" s="79" customFormat="1" ht="28.5" customHeight="1">
      <c r="A59" s="92" t="s">
        <v>250</v>
      </c>
      <c r="B59" s="92" t="s">
        <v>251</v>
      </c>
      <c r="C59" s="91">
        <f>SUM(C60:C68)</f>
        <v>0</v>
      </c>
    </row>
    <row r="60" spans="1:3" s="79" customFormat="1" ht="28.5" customHeight="1">
      <c r="A60" s="93" t="s">
        <v>252</v>
      </c>
      <c r="B60" s="93" t="s">
        <v>237</v>
      </c>
      <c r="C60" s="95"/>
    </row>
    <row r="61" spans="1:3" s="79" customFormat="1" ht="28.5" customHeight="1">
      <c r="A61" s="93" t="s">
        <v>253</v>
      </c>
      <c r="B61" s="93" t="s">
        <v>239</v>
      </c>
      <c r="C61" s="95"/>
    </row>
    <row r="62" spans="1:3" s="79" customFormat="1" ht="28.5" customHeight="1">
      <c r="A62" s="93" t="s">
        <v>254</v>
      </c>
      <c r="B62" s="93" t="s">
        <v>241</v>
      </c>
      <c r="C62" s="95"/>
    </row>
    <row r="63" spans="1:3" s="79" customFormat="1" ht="28.5" customHeight="1">
      <c r="A63" s="93" t="s">
        <v>255</v>
      </c>
      <c r="B63" s="93" t="s">
        <v>243</v>
      </c>
      <c r="C63" s="95"/>
    </row>
    <row r="64" spans="1:3" s="79" customFormat="1" ht="28.5" customHeight="1">
      <c r="A64" s="93" t="s">
        <v>256</v>
      </c>
      <c r="B64" s="93" t="s">
        <v>245</v>
      </c>
      <c r="C64" s="95"/>
    </row>
    <row r="65" spans="1:3" s="79" customFormat="1" ht="28.5" customHeight="1">
      <c r="A65" s="93" t="s">
        <v>257</v>
      </c>
      <c r="B65" s="93" t="s">
        <v>258</v>
      </c>
      <c r="C65" s="95"/>
    </row>
    <row r="66" spans="1:3" s="79" customFormat="1" ht="28.5" customHeight="1">
      <c r="A66" s="93" t="s">
        <v>259</v>
      </c>
      <c r="B66" s="93" t="s">
        <v>260</v>
      </c>
      <c r="C66" s="95"/>
    </row>
    <row r="67" spans="1:3" s="79" customFormat="1" ht="28.5" customHeight="1">
      <c r="A67" s="93" t="s">
        <v>261</v>
      </c>
      <c r="B67" s="93" t="s">
        <v>247</v>
      </c>
      <c r="C67" s="95"/>
    </row>
    <row r="68" spans="1:3" s="79" customFormat="1" ht="28.5" customHeight="1">
      <c r="A68" s="93" t="s">
        <v>262</v>
      </c>
      <c r="B68" s="93" t="s">
        <v>263</v>
      </c>
      <c r="C68" s="95"/>
    </row>
    <row r="69" spans="1:3" s="79" customFormat="1" ht="28.5" customHeight="1">
      <c r="A69" s="92" t="s">
        <v>264</v>
      </c>
      <c r="B69" s="92" t="s">
        <v>265</v>
      </c>
      <c r="C69" s="91">
        <f>SUM(C70)</f>
        <v>0</v>
      </c>
    </row>
    <row r="70" spans="1:3" s="79" customFormat="1" ht="28.5" customHeight="1">
      <c r="A70" s="93" t="s">
        <v>266</v>
      </c>
      <c r="B70" s="93" t="s">
        <v>267</v>
      </c>
      <c r="C70" s="95"/>
    </row>
    <row r="71" spans="1:3" s="79" customFormat="1" ht="28.5" customHeight="1">
      <c r="A71" s="92" t="s">
        <v>268</v>
      </c>
      <c r="B71" s="92" t="s">
        <v>269</v>
      </c>
      <c r="C71" s="91">
        <f>SUM(C72:C74)</f>
        <v>99216</v>
      </c>
    </row>
    <row r="72" spans="1:3" s="79" customFormat="1" ht="28.5" customHeight="1">
      <c r="A72" s="93" t="s">
        <v>270</v>
      </c>
      <c r="B72" s="93" t="s">
        <v>271</v>
      </c>
      <c r="C72" s="94">
        <v>99216</v>
      </c>
    </row>
    <row r="73" spans="1:3" s="79" customFormat="1" ht="28.5" customHeight="1">
      <c r="A73" s="93" t="s">
        <v>272</v>
      </c>
      <c r="B73" s="93" t="s">
        <v>273</v>
      </c>
      <c r="C73" s="95"/>
    </row>
    <row r="74" spans="1:3" s="79" customFormat="1" ht="28.5" customHeight="1">
      <c r="A74" s="93" t="s">
        <v>274</v>
      </c>
      <c r="B74" s="93" t="s">
        <v>275</v>
      </c>
      <c r="C74" s="95"/>
    </row>
    <row r="75" spans="1:3" s="79" customFormat="1" ht="28.5" customHeight="1">
      <c r="A75" s="92" t="s">
        <v>276</v>
      </c>
      <c r="B75" s="92" t="s">
        <v>277</v>
      </c>
      <c r="C75" s="91">
        <f>SUM(C76)</f>
        <v>0</v>
      </c>
    </row>
    <row r="76" spans="1:3" s="79" customFormat="1" ht="28.5" customHeight="1">
      <c r="A76" s="93" t="s">
        <v>278</v>
      </c>
      <c r="B76" s="93" t="s">
        <v>279</v>
      </c>
      <c r="C76" s="95"/>
    </row>
    <row r="77" spans="1:3" s="79" customFormat="1" ht="28.5" customHeight="1">
      <c r="A77" s="92" t="s">
        <v>280</v>
      </c>
      <c r="B77" s="92" t="s">
        <v>281</v>
      </c>
      <c r="C77" s="91">
        <f>SUM(C78:C80)</f>
        <v>0</v>
      </c>
    </row>
    <row r="78" spans="1:3" s="79" customFormat="1" ht="28.5" customHeight="1">
      <c r="A78" s="93" t="s">
        <v>282</v>
      </c>
      <c r="B78" s="93" t="s">
        <v>283</v>
      </c>
      <c r="C78" s="95"/>
    </row>
    <row r="79" spans="1:3" s="79" customFormat="1" ht="28.5" customHeight="1">
      <c r="A79" s="93" t="s">
        <v>284</v>
      </c>
      <c r="B79" s="93" t="s">
        <v>285</v>
      </c>
      <c r="C79" s="95"/>
    </row>
    <row r="80" spans="1:3" s="79" customFormat="1" ht="28.5" customHeight="1">
      <c r="A80" s="93" t="s">
        <v>286</v>
      </c>
      <c r="B80" s="93" t="s">
        <v>287</v>
      </c>
      <c r="C80" s="95"/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C10" sqref="C10"/>
    </sheetView>
  </sheetViews>
  <sheetFormatPr defaultColWidth="9.00390625" defaultRowHeight="28.5" customHeight="1"/>
  <cols>
    <col min="1" max="1" width="23.875" style="66" customWidth="1"/>
    <col min="2" max="2" width="21.00390625" style="66" customWidth="1"/>
    <col min="3" max="4" width="20.50390625" style="66" customWidth="1"/>
    <col min="5" max="16384" width="9.00390625" style="66" customWidth="1"/>
  </cols>
  <sheetData>
    <row r="1" spans="1:3" ht="28.5" customHeight="1">
      <c r="A1" s="64" t="s">
        <v>288</v>
      </c>
      <c r="B1" s="64"/>
      <c r="C1" s="64"/>
    </row>
    <row r="2" spans="1:4" ht="28.5" customHeight="1">
      <c r="A2" s="67" t="s">
        <v>289</v>
      </c>
      <c r="B2" s="67"/>
      <c r="C2" s="67"/>
      <c r="D2" s="67"/>
    </row>
    <row r="3" spans="1:4" ht="28.5" customHeight="1">
      <c r="A3" s="68"/>
      <c r="B3" s="68"/>
      <c r="C3" s="68"/>
      <c r="D3" s="69" t="s">
        <v>125</v>
      </c>
    </row>
    <row r="4" spans="1:4" s="65" customFormat="1" ht="28.5" customHeight="1">
      <c r="A4" s="70" t="s">
        <v>290</v>
      </c>
      <c r="B4" s="70" t="s">
        <v>291</v>
      </c>
      <c r="C4" s="70" t="s">
        <v>292</v>
      </c>
      <c r="D4" s="71" t="s">
        <v>293</v>
      </c>
    </row>
    <row r="5" spans="1:4" s="65" customFormat="1" ht="28.5" customHeight="1">
      <c r="A5" s="72" t="s">
        <v>294</v>
      </c>
      <c r="B5" s="73">
        <f>SUM(B6:B9)</f>
        <v>257295.6</v>
      </c>
      <c r="C5" s="73">
        <f>SUM(C6:C9)</f>
        <v>289559.6</v>
      </c>
      <c r="D5" s="73">
        <f>SUM(D6:D9)</f>
        <v>-32264</v>
      </c>
    </row>
    <row r="6" spans="1:4" s="65" customFormat="1" ht="28.5" customHeight="1">
      <c r="A6" s="70" t="s">
        <v>295</v>
      </c>
      <c r="B6" s="74"/>
      <c r="C6" s="74"/>
      <c r="D6" s="74">
        <f>B6-C6</f>
        <v>0</v>
      </c>
    </row>
    <row r="7" spans="1:4" s="65" customFormat="1" ht="28.5" customHeight="1">
      <c r="A7" s="70" t="s">
        <v>296</v>
      </c>
      <c r="B7" s="75">
        <v>35424</v>
      </c>
      <c r="C7" s="75">
        <v>51488</v>
      </c>
      <c r="D7" s="74">
        <f>B7-C7</f>
        <v>-16064</v>
      </c>
    </row>
    <row r="8" spans="1:4" s="65" customFormat="1" ht="28.5" customHeight="1">
      <c r="A8" s="76" t="s">
        <v>297</v>
      </c>
      <c r="B8" s="74"/>
      <c r="C8" s="74"/>
      <c r="D8" s="74">
        <f>B8-C8</f>
        <v>0</v>
      </c>
    </row>
    <row r="9" spans="1:4" s="65" customFormat="1" ht="28.5" customHeight="1">
      <c r="A9" s="76" t="s">
        <v>298</v>
      </c>
      <c r="B9" s="77">
        <v>221871.6</v>
      </c>
      <c r="C9" s="75">
        <v>238071.6</v>
      </c>
      <c r="D9" s="74">
        <f>B9-C9</f>
        <v>-16200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0"/>
  <sheetViews>
    <sheetView workbookViewId="0" topLeftCell="A1">
      <selection activeCell="D28" sqref="D28"/>
    </sheetView>
  </sheetViews>
  <sheetFormatPr defaultColWidth="9.00390625" defaultRowHeight="28.5" customHeight="1"/>
  <cols>
    <col min="1" max="3" width="5.625" style="18" customWidth="1"/>
    <col min="4" max="4" width="25.625" style="18" customWidth="1"/>
    <col min="5" max="7" width="15.625" style="18" customWidth="1"/>
    <col min="8" max="16384" width="9.00390625" style="18" customWidth="1"/>
  </cols>
  <sheetData>
    <row r="1" spans="1:3" ht="28.5" customHeight="1">
      <c r="A1" s="64" t="s">
        <v>299</v>
      </c>
      <c r="B1" s="64"/>
      <c r="C1" s="64"/>
    </row>
    <row r="2" spans="1:7" ht="28.5" customHeight="1">
      <c r="A2" s="5" t="s">
        <v>300</v>
      </c>
      <c r="B2" s="5"/>
      <c r="C2" s="5"/>
      <c r="D2" s="5"/>
      <c r="E2" s="5"/>
      <c r="F2" s="5"/>
      <c r="G2" s="5"/>
    </row>
    <row r="3" ht="28.5" customHeight="1">
      <c r="G3" s="51" t="s">
        <v>3</v>
      </c>
    </row>
    <row r="4" spans="1:7" s="50" customFormat="1" ht="28.5" customHeight="1">
      <c r="A4" s="52" t="s">
        <v>127</v>
      </c>
      <c r="B4" s="52"/>
      <c r="C4" s="52"/>
      <c r="D4" s="52" t="s">
        <v>128</v>
      </c>
      <c r="E4" s="53" t="s">
        <v>69</v>
      </c>
      <c r="F4" s="54" t="s">
        <v>301</v>
      </c>
      <c r="G4" s="54" t="s">
        <v>302</v>
      </c>
    </row>
    <row r="5" spans="1:7" s="50" customFormat="1" ht="28.5" customHeight="1">
      <c r="A5" s="52" t="s">
        <v>72</v>
      </c>
      <c r="B5" s="52" t="s">
        <v>73</v>
      </c>
      <c r="C5" s="52" t="s">
        <v>74</v>
      </c>
      <c r="D5" s="52"/>
      <c r="E5" s="55"/>
      <c r="F5" s="54"/>
      <c r="G5" s="54"/>
    </row>
    <row r="6" spans="1:7" s="50" customFormat="1" ht="28.5" customHeight="1">
      <c r="A6" s="56" t="s">
        <v>195</v>
      </c>
      <c r="B6" s="57"/>
      <c r="C6" s="57"/>
      <c r="D6" s="58"/>
      <c r="E6" s="59">
        <f>SUM(E7:E20)</f>
        <v>0</v>
      </c>
      <c r="F6" s="60">
        <f>SUM(F7:F20)</f>
        <v>0</v>
      </c>
      <c r="G6" s="60">
        <f>SUM(G7:G20)</f>
        <v>0</v>
      </c>
    </row>
    <row r="7" spans="1:7" s="50" customFormat="1" ht="28.5" customHeight="1">
      <c r="A7" s="61"/>
      <c r="B7" s="61"/>
      <c r="C7" s="61"/>
      <c r="D7" s="61"/>
      <c r="E7" s="62">
        <f>SUM(F7:G7)</f>
        <v>0</v>
      </c>
      <c r="F7" s="63"/>
      <c r="G7" s="63"/>
    </row>
    <row r="8" spans="1:7" s="50" customFormat="1" ht="28.5" customHeight="1">
      <c r="A8" s="61"/>
      <c r="B8" s="61"/>
      <c r="C8" s="61"/>
      <c r="D8" s="61"/>
      <c r="E8" s="62">
        <f aca="true" t="shared" si="0" ref="E8:E20">SUM(F8:G8)</f>
        <v>0</v>
      </c>
      <c r="F8" s="63"/>
      <c r="G8" s="63"/>
    </row>
    <row r="9" spans="1:7" s="50" customFormat="1" ht="28.5" customHeight="1">
      <c r="A9" s="61"/>
      <c r="B9" s="61"/>
      <c r="C9" s="61"/>
      <c r="D9" s="61"/>
      <c r="E9" s="62">
        <f t="shared" si="0"/>
        <v>0</v>
      </c>
      <c r="F9" s="63"/>
      <c r="G9" s="63"/>
    </row>
    <row r="10" spans="1:7" s="50" customFormat="1" ht="28.5" customHeight="1">
      <c r="A10" s="61"/>
      <c r="B10" s="61"/>
      <c r="C10" s="61"/>
      <c r="D10" s="61"/>
      <c r="E10" s="63">
        <f t="shared" si="0"/>
        <v>0</v>
      </c>
      <c r="F10" s="63"/>
      <c r="G10" s="63"/>
    </row>
    <row r="11" spans="1:7" s="50" customFormat="1" ht="28.5" customHeight="1">
      <c r="A11" s="61"/>
      <c r="B11" s="61"/>
      <c r="C11" s="61"/>
      <c r="D11" s="61"/>
      <c r="E11" s="62"/>
      <c r="F11" s="63"/>
      <c r="G11" s="63"/>
    </row>
    <row r="12" spans="1:7" s="50" customFormat="1" ht="28.5" customHeight="1">
      <c r="A12" s="61"/>
      <c r="B12" s="61"/>
      <c r="C12" s="61"/>
      <c r="D12" s="61"/>
      <c r="E12" s="62"/>
      <c r="F12" s="63"/>
      <c r="G12" s="63"/>
    </row>
    <row r="13" spans="1:7" s="50" customFormat="1" ht="28.5" customHeight="1">
      <c r="A13" s="61"/>
      <c r="B13" s="61"/>
      <c r="C13" s="61"/>
      <c r="D13" s="61"/>
      <c r="E13" s="62"/>
      <c r="F13" s="63"/>
      <c r="G13" s="63"/>
    </row>
    <row r="14" spans="1:7" s="50" customFormat="1" ht="28.5" customHeight="1">
      <c r="A14" s="61"/>
      <c r="B14" s="61"/>
      <c r="C14" s="61"/>
      <c r="D14" s="61"/>
      <c r="E14" s="62">
        <f>SUM(F14:G14)</f>
        <v>0</v>
      </c>
      <c r="F14" s="63"/>
      <c r="G14" s="63"/>
    </row>
    <row r="15" spans="1:7" s="50" customFormat="1" ht="28.5" customHeight="1">
      <c r="A15" s="61"/>
      <c r="B15" s="61"/>
      <c r="C15" s="61"/>
      <c r="D15" s="61"/>
      <c r="E15" s="62">
        <f>SUM(F15:G15)</f>
        <v>0</v>
      </c>
      <c r="F15" s="63"/>
      <c r="G15" s="63"/>
    </row>
    <row r="16" spans="1:7" s="50" customFormat="1" ht="28.5" customHeight="1">
      <c r="A16" s="61"/>
      <c r="B16" s="61"/>
      <c r="C16" s="61"/>
      <c r="D16" s="61"/>
      <c r="E16" s="63">
        <f>SUM(F16:G16)</f>
        <v>0</v>
      </c>
      <c r="F16" s="63"/>
      <c r="G16" s="63"/>
    </row>
    <row r="17" spans="1:7" s="50" customFormat="1" ht="28.5" customHeight="1">
      <c r="A17" s="61"/>
      <c r="B17" s="61"/>
      <c r="C17" s="61"/>
      <c r="D17" s="61"/>
      <c r="E17" s="63">
        <f t="shared" si="0"/>
        <v>0</v>
      </c>
      <c r="F17" s="63"/>
      <c r="G17" s="63"/>
    </row>
    <row r="18" spans="1:7" s="50" customFormat="1" ht="28.5" customHeight="1">
      <c r="A18" s="61"/>
      <c r="B18" s="61"/>
      <c r="C18" s="61"/>
      <c r="D18" s="61"/>
      <c r="E18" s="63">
        <f t="shared" si="0"/>
        <v>0</v>
      </c>
      <c r="F18" s="63"/>
      <c r="G18" s="63"/>
    </row>
    <row r="19" spans="1:7" s="50" customFormat="1" ht="28.5" customHeight="1">
      <c r="A19" s="61"/>
      <c r="B19" s="61"/>
      <c r="C19" s="61"/>
      <c r="D19" s="61"/>
      <c r="E19" s="63">
        <f t="shared" si="0"/>
        <v>0</v>
      </c>
      <c r="F19" s="63"/>
      <c r="G19" s="63"/>
    </row>
    <row r="20" spans="1:7" s="50" customFormat="1" ht="28.5" customHeight="1">
      <c r="A20" s="61"/>
      <c r="B20" s="61"/>
      <c r="C20" s="61"/>
      <c r="D20" s="61"/>
      <c r="E20" s="63">
        <f t="shared" si="0"/>
        <v>0</v>
      </c>
      <c r="F20" s="63"/>
      <c r="G20" s="63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Administrator</cp:lastModifiedBy>
  <cp:lastPrinted>2019-01-16T06:39:35Z</cp:lastPrinted>
  <dcterms:created xsi:type="dcterms:W3CDTF">2019-01-23T04:00:32Z</dcterms:created>
  <dcterms:modified xsi:type="dcterms:W3CDTF">2021-01-27T02:17:11Z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