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<sst xmlns="http://schemas.openxmlformats.org/spreadsheetml/2006/main" count="873" uniqueCount="418">
  <si>
    <t>附件1-1</t>
  </si>
  <si>
    <t xml:space="preserve"> </t>
  </si>
  <si>
    <t>2021年北京市门头沟区雁翅镇部门收支总体情况表</t>
  </si>
  <si>
    <t>单位：元</t>
  </si>
  <si>
    <t>收                     入</t>
  </si>
  <si>
    <t>经费拨款</t>
  </si>
  <si>
    <t>支                        出</t>
  </si>
  <si>
    <t>项                    目</t>
  </si>
  <si>
    <t>收入数</t>
  </si>
  <si>
    <t>项             目</t>
  </si>
  <si>
    <t>支出数</t>
  </si>
  <si>
    <t>本年收入合计</t>
  </si>
  <si>
    <t>用事业基金弥补收支差额</t>
  </si>
  <si>
    <t>上年结转</t>
  </si>
  <si>
    <t>结转下年</t>
  </si>
  <si>
    <t>收   入   总    计</t>
  </si>
  <si>
    <t>支    出    总    计</t>
  </si>
  <si>
    <t>附件1-2</t>
  </si>
  <si>
    <t>2021年北京市门头沟区雁翅镇部门收入总体情况表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</si>
  <si>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</si>
  <si>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</si>
  <si>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</si>
  <si>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</si>
  <si>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</si>
  <si>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</si>
  <si>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</si>
  <si>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</si>
  <si>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</si>
  <si>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</si>
  <si>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</si>
  <si>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2021年北京市门头沟区雁翅镇部门支出总体情况表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</si>
  <si>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</si>
  <si>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</si>
  <si>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</si>
  <si>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</si>
  <si>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</si>
  <si>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</si>
  <si>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</si>
  <si>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</si>
  <si>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</si>
  <si>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</si>
  <si>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</si>
  <si>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</si>
  <si>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</si>
  <si>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</si>
  <si>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</si>
  <si>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</si>
  <si>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</si>
  <si>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</si>
  <si>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</si>
  <si>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</si>
  <si>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</si>
  <si>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</si>
  <si>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</si>
  <si>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</si>
  <si>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</si>
  <si>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</si>
  <si>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</si>
  <si>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</si>
  <si>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</si>
  <si>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本年支出合计</t>
  </si>
  <si>
    <t>六、结转下年</t>
  </si>
  <si>
    <t>附件2-1</t>
  </si>
  <si>
    <t>2021年北京市门头沟区雁翅镇部门财政拨款收支总体情况表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</si>
  <si>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</si>
  <si>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</si>
  <si>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</si>
  <si>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</si>
  <si>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</si>
  <si>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</si>
  <si>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</si>
  <si>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</si>
  <si>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</si>
  <si>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</si>
  <si>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</si>
  <si>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</si>
  <si>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</si>
  <si>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</si>
  <si>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</si>
  <si>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</si>
  <si>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</si>
  <si>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</si>
  <si>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</si>
  <si>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201</t>
  </si>
  <si>
    <t xml:space="preserve">      政府性基金预算收入</t>
  </si>
  <si>
    <t>01</t>
  </si>
  <si>
    <t xml:space="preserve">      国有资本经营预算收入</t>
  </si>
  <si>
    <t>08</t>
  </si>
  <si>
    <t>代表工作</t>
  </si>
  <si>
    <t>99</t>
  </si>
  <si>
    <t>其他人大事务支出</t>
  </si>
  <si>
    <t>03</t>
  </si>
  <si>
    <t>行政运行</t>
  </si>
  <si>
    <t>02</t>
  </si>
  <si>
    <t>一般行政管理事务</t>
  </si>
  <si>
    <t>事业运行</t>
  </si>
  <si>
    <t>其他政府办公厅（室）及相关机构事务支出</t>
  </si>
  <si>
    <t>29</t>
  </si>
  <si>
    <t>32</t>
  </si>
  <si>
    <t>207</t>
  </si>
  <si>
    <t>09</t>
  </si>
  <si>
    <t>群众文化</t>
  </si>
  <si>
    <t>其他文化和旅游支出</t>
  </si>
  <si>
    <t>06</t>
  </si>
  <si>
    <t>历史名城与古迹</t>
  </si>
  <si>
    <t>208</t>
  </si>
  <si>
    <t>基层政权建设和社区治理</t>
  </si>
  <si>
    <t>其他民政管理事务支出</t>
  </si>
  <si>
    <t>05</t>
  </si>
  <si>
    <t>行政单位离退休</t>
  </si>
  <si>
    <t>事业单位离退休</t>
  </si>
  <si>
    <t>07</t>
  </si>
  <si>
    <t>公益性岗位补贴</t>
  </si>
  <si>
    <t>其他就业补助支出</t>
  </si>
  <si>
    <t>10</t>
  </si>
  <si>
    <t>其他社会福利支出</t>
  </si>
  <si>
    <t>其他社会保障和就业支出</t>
  </si>
  <si>
    <t>210</t>
  </si>
  <si>
    <t>04</t>
  </si>
  <si>
    <t>基本公共卫生服务</t>
  </si>
  <si>
    <t>其他公共卫生支出</t>
  </si>
  <si>
    <t>其他计划生育事务支出</t>
  </si>
  <si>
    <t>211</t>
  </si>
  <si>
    <t>大气</t>
  </si>
  <si>
    <t>212</t>
  </si>
  <si>
    <t>其他城乡社区管理事务支出</t>
  </si>
  <si>
    <t>城乡社区环境卫生</t>
  </si>
  <si>
    <t>213</t>
  </si>
  <si>
    <t>22</t>
  </si>
  <si>
    <t>农业生产发展</t>
  </si>
  <si>
    <t>其他农业农村支出</t>
  </si>
  <si>
    <t>11</t>
  </si>
  <si>
    <t>动植物保护</t>
  </si>
  <si>
    <t>其他林业和草原支出</t>
  </si>
  <si>
    <t>水利工程运行与维护</t>
  </si>
  <si>
    <t>水资源节约管理与保护</t>
  </si>
  <si>
    <t>214</t>
  </si>
  <si>
    <t>铁路安全</t>
  </si>
  <si>
    <t>附件2-2</t>
  </si>
  <si>
    <t>2021年北京市门头沟区雁翅镇部门一般公共预算支出情况表（功能分类科目）</t>
  </si>
  <si>
    <t>合 计</t>
  </si>
  <si>
    <r>
      <t>附件2-</t>
    </r>
    <r>
      <rPr>
        <sz val="10"/>
        <rFont val="宋体"/>
        <family val="0"/>
      </rPr>
      <t>3</t>
    </r>
  </si>
  <si>
    <t>2021年北京市门头沟区雁翅镇部门一般公共预
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</si>
  <si>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</si>
  <si>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</si>
  <si>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</si>
  <si>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</si>
  <si>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</si>
  <si>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</si>
  <si>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</si>
  <si>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</si>
  <si>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</si>
  <si>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</si>
  <si>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</si>
  <si>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</si>
  <si>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</si>
  <si>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</si>
  <si>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</si>
  <si>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</si>
  <si>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</si>
  <si>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</si>
  <si>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</si>
  <si>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</si>
  <si>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</si>
  <si>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</si>
  <si>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</si>
  <si>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</si>
  <si>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</si>
  <si>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</si>
  <si>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</si>
  <si>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</si>
  <si>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</si>
  <si>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</si>
  <si>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</si>
  <si>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</si>
  <si>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</si>
  <si>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</si>
  <si>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</si>
  <si>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</si>
  <si>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</si>
  <si>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</si>
  <si>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</si>
  <si>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</si>
  <si>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</si>
  <si>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</si>
  <si>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</si>
  <si>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</si>
  <si>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</si>
  <si>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</si>
  <si>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</si>
  <si>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</si>
  <si>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</si>
  <si>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</si>
  <si>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</si>
  <si>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</si>
  <si>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</si>
  <si>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</si>
  <si>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</si>
  <si>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</si>
  <si>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</si>
  <si>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</si>
  <si>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</si>
  <si>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</si>
  <si>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</si>
  <si>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</si>
  <si>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</si>
  <si>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</si>
  <si>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</si>
  <si>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</si>
  <si>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</si>
  <si>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</si>
  <si>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</si>
  <si>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2021年北京市门头沟区雁翅镇部门一般公共预算项目支出情况表（经济分类科目）</t>
  </si>
  <si>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</si>
  <si>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</si>
  <si>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</si>
  <si>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</si>
  <si>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</si>
  <si>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</si>
  <si>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</si>
  <si>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</si>
  <si>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</si>
  <si>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</si>
  <si>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</si>
  <si>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</si>
  <si>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</si>
  <si>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</si>
  <si>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</si>
  <si>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</si>
  <si>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</si>
  <si>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</si>
  <si>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</si>
  <si>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</si>
  <si>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</si>
  <si>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</si>
  <si>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</si>
  <si>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</si>
  <si>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</si>
  <si>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</si>
  <si>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</si>
  <si>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</si>
  <si>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</si>
  <si>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</si>
  <si>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</si>
  <si>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</si>
  <si>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</si>
  <si>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</si>
  <si>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</si>
  <si>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</si>
  <si>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</si>
  <si>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</si>
  <si>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</si>
  <si>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</si>
  <si>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</si>
  <si>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</si>
  <si>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</si>
  <si>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</si>
  <si>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</si>
  <si>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</si>
  <si>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</si>
  <si>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</si>
  <si>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</si>
  <si>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</si>
  <si>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</si>
  <si>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</si>
  <si>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</si>
  <si>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</si>
  <si>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</si>
  <si>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</si>
  <si>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</si>
  <si>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</si>
  <si>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</si>
  <si>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</si>
  <si>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</si>
  <si>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</si>
  <si>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</si>
  <si>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</si>
  <si>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</si>
  <si>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</si>
  <si>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</si>
  <si>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</si>
  <si>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</si>
  <si>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</si>
  <si>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</si>
  <si>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</si>
  <si>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</si>
  <si>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</si>
  <si>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</si>
  <si>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</si>
  <si>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</si>
  <si>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</si>
  <si>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</si>
  <si>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</si>
  <si>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</si>
  <si>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</si>
  <si>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</si>
  <si>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</si>
  <si>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</si>
  <si>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</si>
  <si>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</si>
  <si>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</si>
  <si>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</si>
  <si>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</si>
  <si>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</si>
  <si>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</si>
  <si>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</si>
  <si>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</si>
  <si>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2021年北京市门头沟区雁翅镇部门“三公经费”财政拨款情况表</t>
  </si>
  <si>
    <t>项目名称</t>
  </si>
  <si>
    <t>2021年</t>
  </si>
  <si>
    <t>2020年</t>
  </si>
  <si>
    <t>增减额</t>
  </si>
  <si>
    <t>合计</t>
  </si>
  <si>
    <t>因公出国（境）费用</t>
  </si>
  <si>
    <t>公务接待费</t>
  </si>
  <si>
    <t>公务用车购置费</t>
  </si>
  <si>
    <t>公务用车运行费</t>
  </si>
  <si>
    <t>附件2-6</t>
  </si>
  <si>
    <t>2021年北京市门头沟区雁翅镇部门政府性基金预算支出情况表</t>
  </si>
  <si>
    <t>其中：区级财力支出</t>
  </si>
  <si>
    <t>市级专项转移支付支出</t>
  </si>
  <si>
    <t>附件2-7</t>
  </si>
  <si>
    <t>2021年北京市门头沟区雁翅镇部门国有资本经营预算支出情况表</t>
  </si>
  <si>
    <t>附件2-8</t>
  </si>
  <si>
    <t>2021年北京市门头沟区雁翅镇部门政府采购意向公开财政拨款明细表</t>
  </si>
  <si>
    <t>序号</t>
  </si>
  <si>
    <t>采购需求概况</t>
  </si>
  <si>
    <t>资金性质</t>
  </si>
  <si>
    <t>预计采购时间
（填写到月）</t>
  </si>
  <si>
    <t>备注</t>
  </si>
  <si>
    <t>政府采购金额</t>
  </si>
  <si>
    <t>国有资金经营预算</t>
  </si>
  <si>
    <t>…</t>
  </si>
  <si>
    <t>注：本次公开的采购意向是本单位政府采购工作的初步安排，具体采购项目情况以相关采购公告和采购文件为准。</t>
  </si>
  <si>
    <t>政府采购财政拨款明细表</t>
  </si>
  <si>
    <t>附件2-9</t>
  </si>
  <si>
    <t>2021年北京市门头沟区雁翅镇部门政府购买服务财政拨款明细表</t>
  </si>
  <si>
    <t>购买服务目录</t>
  </si>
  <si>
    <t>政府购买服务一级目录</t>
  </si>
  <si>
    <t>政府购买服务二级目录</t>
  </si>
  <si>
    <t>政府购买服务三级目录</t>
  </si>
  <si>
    <t>内容</t>
  </si>
  <si>
    <t>政府购买服务金额</t>
  </si>
  <si>
    <t>财政拨款</t>
  </si>
  <si>
    <r>
      <t>附件2-</t>
    </r>
    <r>
      <rPr>
        <sz val="10"/>
        <rFont val="宋体"/>
        <family val="0"/>
      </rPr>
      <t>10</t>
    </r>
  </si>
  <si>
    <t>2021年门头沟区雁翅镇项目支出绩效目标目录</t>
  </si>
  <si>
    <t>财政拨款金额</t>
  </si>
  <si>
    <t>一、城乡基层党组织服务群众经费（市）</t>
  </si>
  <si>
    <t>一、村级公益事业专项补助资金（市）</t>
  </si>
  <si>
    <t>一、城乡基层党组织服务群众经费</t>
  </si>
  <si>
    <t>一、基层党组织党建活动经费（党员活动经费）</t>
  </si>
  <si>
    <t>一、社区公益事业专项补助资金（市）</t>
  </si>
  <si>
    <t>一、基层党建工作经费（党建助理员）</t>
  </si>
  <si>
    <t>二、食堂经费</t>
  </si>
  <si>
    <t>二、政府其他人员经费</t>
  </si>
  <si>
    <t>二、补充公用经费</t>
  </si>
  <si>
    <t>三、下沉镇街协管员队伍经费（市）</t>
  </si>
  <si>
    <t>三、乡村医生岗位补助</t>
  </si>
  <si>
    <t>三、2021年镇街纪（工）委二级协作联动专项监督工作经费</t>
  </si>
  <si>
    <t>三、下沉镇街协管员队伍经费</t>
  </si>
  <si>
    <t>三、公建公办敬老院供暖费</t>
  </si>
  <si>
    <t>三、拥军优属慰问经费</t>
  </si>
  <si>
    <t>三、五级客运站运维费</t>
  </si>
  <si>
    <t>三、辖区计划生育工作经费</t>
  </si>
  <si>
    <t>三、下沉镇街协管员队伍经费（公益性人员）</t>
  </si>
  <si>
    <t>三、社会公益性就业组织管理费</t>
  </si>
  <si>
    <t>三、基层文化活动及图书共享经费</t>
  </si>
  <si>
    <t>三、离休干部“四就近”服务管理经费</t>
  </si>
  <si>
    <t>三、严重精神障碍患者监护人看护管理补贴</t>
  </si>
  <si>
    <t>三、镇人大代表活动经费</t>
  </si>
  <si>
    <t>四、基层武装部及退役军人事务工作经费</t>
  </si>
  <si>
    <t>四、安保维稳应急项目工作经费</t>
  </si>
  <si>
    <t>四、打非、综合执法及维稳工作经费</t>
  </si>
  <si>
    <t>四、防火防汛（消防）工作经费</t>
  </si>
  <si>
    <t>五、镇街环境卫生工作经费</t>
  </si>
  <si>
    <t>六、山区生态林生态补偿资金（市）</t>
  </si>
  <si>
    <t>六、水务工作经费</t>
  </si>
  <si>
    <t>六、山区生态林生态补偿资金</t>
  </si>
  <si>
    <t>七、村干部待遇保障经费（绩效奖金）</t>
  </si>
  <si>
    <t>七、社区办公经费</t>
  </si>
  <si>
    <t>七、正常离任村党组织书记生活补贴</t>
  </si>
  <si>
    <t>七、村级组织办公经费</t>
  </si>
  <si>
    <t>七、村“两委”工作目标考核奖励资金</t>
  </si>
  <si>
    <t>七、村干部待遇保障经费（基本报酬）</t>
  </si>
  <si>
    <t>七、正常离任村党组织书记生活补贴（市）</t>
  </si>
  <si>
    <t>七、村干部待遇保障经费（基本报酬）（市）</t>
  </si>
  <si>
    <t>七、社区工作者待遇保障经费</t>
  </si>
  <si>
    <t>七、退离居委会老积极分子生活补贴及医疗补助</t>
  </si>
  <si>
    <t>七、社区居民小组长补贴</t>
  </si>
  <si>
    <t>七、村务监督委员会成员岗位补贴</t>
  </si>
  <si>
    <t>八、创城等综合工作经费</t>
  </si>
  <si>
    <t>老妇救会主任补贴</t>
  </si>
  <si>
    <t>2021年推广应用抑制季节性裸地农用扬尘关键保护性耕作技术</t>
  </si>
  <si>
    <t>2021年豚草防除项目</t>
  </si>
  <si>
    <t>2021年雁翅镇各村文化室装修改造工程质保金</t>
  </si>
  <si>
    <t>2021年农业投入品废弃物回收处置工作项目</t>
  </si>
  <si>
    <t>2021年美丽乡村建设及管护资金</t>
  </si>
  <si>
    <t>门头沟区2018年山坡台地（含拆迁腾退地）造林工程2021年度土地流转费</t>
  </si>
  <si>
    <t>休闲农业园区项目</t>
  </si>
  <si>
    <t>2021年门头沟区农村精神文明宣传栏建设</t>
  </si>
  <si>
    <t>门头沟区2018年山前平缓地造林工程2021年度土地流转费</t>
  </si>
  <si>
    <t>2021年门头沟区关于对北京市重点保护陆生野生动物造成损失进行补偿项目</t>
  </si>
  <si>
    <t>2021年雁翅镇三馆一站免费开放项目</t>
  </si>
  <si>
    <t>2021年文明农村人居环境综合考评奖励项目</t>
  </si>
  <si>
    <t>2021年门头沟区候鸟监测员劳务补助资金项目</t>
  </si>
  <si>
    <t>2021年下拨代表活动经费</t>
  </si>
  <si>
    <t>门头沟区2019年浅山台地造林工程2021年度土地流转费</t>
  </si>
  <si>
    <t>雁翅镇2019年“留白增绿”工程2021年度养护费</t>
  </si>
  <si>
    <t>田庄村美丽休闲乡村项目</t>
  </si>
  <si>
    <t>2021年门头沟区乡情村史陈列室建设</t>
  </si>
  <si>
    <t>门头沟区2018年“留白增绿”工程2021年度养护费</t>
  </si>
  <si>
    <t>2021年河长制管护项目</t>
  </si>
  <si>
    <t>扶持壮大村集体建设经济试点及支持低收入农户增收及低收入发展项目</t>
  </si>
  <si>
    <t>2020年-2021年型煤销售网点运营补助经费</t>
  </si>
  <si>
    <t>2021年雁翅镇文化活动社会化运营项目</t>
  </si>
  <si>
    <t>2021年淤白民俗文化活动</t>
  </si>
  <si>
    <t>门头沟区2019年山前平缓地造林工程2021年度土地流转费</t>
  </si>
  <si>
    <t>2021年社会公益性就业组织补贴项目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</si>
</sst>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Red]\(0\)"/>
    <numFmt numFmtId="182" formatCode="#,##0.00_ "/>
    <numFmt numFmtId="183" formatCode="0.00_);[Red]\(0.00\)"/>
    <numFmt numFmtId="184" formatCode="0.00_ "/>
  </numFmts>
  <fonts count="57">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9"/>
      <color indexed="8"/>
      <name val="宋体"/>
      <family val="0"/>
    </font>
    <font>
      <sz val="10"/>
      <color indexed="8"/>
      <name val="宋体"/>
      <family val="0"/>
    </font>
    <font>
      <sz val="11"/>
      <color indexed="8"/>
      <name val="宋体"/>
      <family val="0"/>
    </font>
    <font>
      <b/>
      <sz val="10"/>
      <color indexed="8"/>
      <name val="宋体"/>
      <family val="0"/>
    </font>
    <font>
      <b/>
      <sz val="10"/>
      <name val="宋体"/>
      <family val="0"/>
    </font>
    <font>
      <b/>
      <sz val="16"/>
      <name val="宋体"/>
      <family val="0"/>
    </font>
    <font>
      <sz val="10"/>
      <name val="Arial"/>
      <family val="2"/>
    </font>
    <font>
      <sz val="12"/>
      <color indexed="8"/>
      <name val="宋体"/>
      <family val="0"/>
    </font>
    <font>
      <b/>
      <sz val="12"/>
      <name val="宋体"/>
      <family val="0"/>
    </font>
    <font>
      <b/>
      <sz val="9"/>
      <name val="宋体"/>
      <family val="0"/>
    </font>
    <font>
      <b/>
      <sz val="18"/>
      <color indexed="62"/>
      <name val="宋体"/>
      <family val="0"/>
    </font>
    <font>
      <sz val="11"/>
      <color indexed="62"/>
      <name val="宋体"/>
      <family val="0"/>
    </font>
    <font>
      <sz val="11"/>
      <color indexed="37"/>
      <name val="宋体"/>
      <family val="0"/>
    </font>
    <font>
      <sz val="11"/>
      <color indexed="9"/>
      <name val="宋体"/>
      <family val="0"/>
    </font>
    <font>
      <u val="single"/>
      <sz val="12"/>
      <color indexed="12"/>
      <name val="宋体"/>
      <family val="0"/>
    </font>
    <font>
      <u val="single"/>
      <sz val="12"/>
      <color indexed="20"/>
      <name val="宋体"/>
      <family val="0"/>
    </font>
    <font>
      <sz val="11"/>
      <color indexed="60"/>
      <name val="宋体"/>
      <family val="0"/>
    </font>
    <font>
      <b/>
      <sz val="11"/>
      <color indexed="9"/>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indexed="5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indexed="8"/>
      <name val="Calibri"/>
      <family val="0"/>
    </font>
    <font>
      <sz val="10"/>
      <color indexed="8"/>
      <name val="Calibri"/>
      <family val="0"/>
    </font>
    <font>
      <sz val="10"/>
      <color indexed="8"/>
      <name val="Cambria"/>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2"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21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right" vertical="center" wrapText="1"/>
      <protection/>
    </xf>
    <xf numFmtId="0" fontId="5" fillId="0" borderId="10" xfId="0" applyFont="1" applyBorder="1" applyAlignment="1">
      <alignment horizontal="center" vertical="center"/>
    </xf>
    <xf numFmtId="0" fontId="7" fillId="0" borderId="10" xfId="0" applyFont="1" applyFill="1" applyBorder="1" applyAlignment="1" applyProtection="1">
      <alignment horizontal="left" vertical="center" wrapText="1"/>
      <protection/>
    </xf>
    <xf numFmtId="43" fontId="5" fillId="0" borderId="10" xfId="0" applyNumberFormat="1" applyFont="1" applyFill="1" applyBorder="1" applyAlignment="1">
      <alignment horizontal="right" vertical="center"/>
    </xf>
    <xf numFmtId="0" fontId="2" fillId="0" borderId="10" xfId="0" applyFont="1" applyFill="1" applyBorder="1" applyAlignment="1" applyProtection="1">
      <alignment horizontal="left" vertical="center" wrapText="1"/>
      <protection/>
    </xf>
    <xf numFmtId="43" fontId="5" fillId="0" borderId="0" xfId="0" applyNumberFormat="1" applyFont="1" applyBorder="1" applyAlignment="1">
      <alignment horizontal="right" vertical="center"/>
    </xf>
    <xf numFmtId="0" fontId="0" fillId="0" borderId="0" xfId="0" applyBorder="1" applyAlignment="1">
      <alignment/>
    </xf>
    <xf numFmtId="0" fontId="0" fillId="33" borderId="0" xfId="0" applyFill="1" applyAlignment="1">
      <alignment/>
    </xf>
    <xf numFmtId="181" fontId="0" fillId="0" borderId="0" xfId="0" applyNumberFormat="1" applyAlignment="1">
      <alignment horizontal="center"/>
    </xf>
    <xf numFmtId="0" fontId="2" fillId="33" borderId="0" xfId="0" applyFont="1" applyFill="1" applyAlignment="1">
      <alignment horizontal="left" vertical="center"/>
    </xf>
    <xf numFmtId="181" fontId="0" fillId="33" borderId="0" xfId="0" applyNumberFormat="1" applyFill="1" applyAlignment="1">
      <alignment horizontal="center"/>
    </xf>
    <xf numFmtId="180" fontId="3" fillId="33" borderId="0" xfId="0" applyNumberFormat="1" applyFont="1" applyFill="1" applyBorder="1" applyAlignment="1" applyProtection="1">
      <alignment vertical="center"/>
      <protection/>
    </xf>
    <xf numFmtId="181"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1" fontId="9"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0" fontId="2" fillId="0" borderId="10" xfId="0" applyFont="1" applyBorder="1" applyAlignment="1">
      <alignment horizontal="center" vertical="center"/>
    </xf>
    <xf numFmtId="182" fontId="2" fillId="0" borderId="10" xfId="0" applyNumberFormat="1" applyFont="1" applyBorder="1" applyAlignment="1">
      <alignment horizontal="right" vertical="center"/>
    </xf>
    <xf numFmtId="182" fontId="2" fillId="0" borderId="10" xfId="0" applyNumberFormat="1" applyFont="1" applyBorder="1" applyAlignment="1">
      <alignment horizontal="center" vertical="center"/>
    </xf>
    <xf numFmtId="0" fontId="2" fillId="0" borderId="10" xfId="0" applyFont="1" applyBorder="1" applyAlignment="1">
      <alignment vertical="center"/>
    </xf>
    <xf numFmtId="181" fontId="2" fillId="0" borderId="10" xfId="0" applyNumberFormat="1" applyFont="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xf>
    <xf numFmtId="49" fontId="7" fillId="33" borderId="10"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7" fillId="33" borderId="14" xfId="0" applyNumberFormat="1" applyFont="1" applyFill="1" applyBorder="1" applyAlignment="1" applyProtection="1">
      <alignment horizontal="center" vertical="center" wrapText="1"/>
      <protection/>
    </xf>
    <xf numFmtId="49" fontId="9" fillId="33" borderId="11" xfId="0" applyNumberFormat="1" applyFont="1" applyFill="1" applyBorder="1" applyAlignment="1" applyProtection="1">
      <alignment horizontal="center" vertical="center" wrapText="1"/>
      <protection/>
    </xf>
    <xf numFmtId="49" fontId="9" fillId="33" borderId="12" xfId="0" applyNumberFormat="1" applyFont="1" applyFill="1" applyBorder="1" applyAlignment="1" applyProtection="1">
      <alignment horizontal="center" vertical="center" wrapText="1"/>
      <protection/>
    </xf>
    <xf numFmtId="43" fontId="9"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0" fontId="5" fillId="0" borderId="13" xfId="0" applyFont="1" applyBorder="1" applyAlignment="1">
      <alignment vertical="center" wrapText="1"/>
    </xf>
    <xf numFmtId="0" fontId="5" fillId="0" borderId="10" xfId="0" applyFont="1" applyBorder="1" applyAlignment="1">
      <alignment horizontal="left" vertical="center" wrapText="1"/>
    </xf>
    <xf numFmtId="43" fontId="7" fillId="33" borderId="10" xfId="0" applyNumberFormat="1" applyFont="1" applyFill="1" applyBorder="1" applyAlignment="1" applyProtection="1">
      <alignment horizontal="center" vertical="center" wrapText="1"/>
      <protection/>
    </xf>
    <xf numFmtId="43" fontId="5" fillId="0" borderId="10" xfId="0" applyNumberFormat="1" applyFont="1" applyBorder="1" applyAlignment="1">
      <alignment horizontal="center" vertical="center"/>
    </xf>
    <xf numFmtId="43" fontId="5" fillId="0" borderId="10"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horizontal="left" wrapText="1"/>
    </xf>
    <xf numFmtId="43" fontId="2" fillId="0" borderId="10" xfId="0" applyNumberFormat="1" applyFont="1" applyBorder="1" applyAlignment="1">
      <alignment horizontal="center" vertical="center"/>
    </xf>
    <xf numFmtId="43" fontId="2" fillId="0" borderId="10" xfId="0" applyNumberFormat="1" applyFont="1" applyBorder="1" applyAlignment="1">
      <alignment/>
    </xf>
    <xf numFmtId="0" fontId="0" fillId="0" borderId="10" xfId="0" applyBorder="1" applyAlignment="1">
      <alignment/>
    </xf>
    <xf numFmtId="0" fontId="2" fillId="0" borderId="10" xfId="0" applyFont="1" applyBorder="1" applyAlignment="1">
      <alignment/>
    </xf>
    <xf numFmtId="43" fontId="0" fillId="0" borderId="10" xfId="0" applyNumberFormat="1" applyBorder="1" applyAlignment="1">
      <alignment/>
    </xf>
    <xf numFmtId="0" fontId="0" fillId="0" borderId="10" xfId="0" applyBorder="1" applyAlignment="1">
      <alignment horizontal="center"/>
    </xf>
    <xf numFmtId="0" fontId="5" fillId="0" borderId="0" xfId="0" applyFont="1" applyAlignment="1">
      <alignment horizontal="left" vertical="center"/>
    </xf>
    <xf numFmtId="0" fontId="1" fillId="33" borderId="10" xfId="0" applyFont="1" applyFill="1" applyBorder="1" applyAlignment="1">
      <alignment vertical="center"/>
    </xf>
    <xf numFmtId="0" fontId="2" fillId="0" borderId="0" xfId="0" applyFont="1" applyFill="1" applyAlignment="1">
      <alignment horizontal="center" vertical="center" wrapText="1"/>
    </xf>
    <xf numFmtId="183" fontId="0" fillId="33" borderId="0" xfId="0" applyNumberFormat="1" applyFill="1" applyAlignment="1">
      <alignment horizontal="center" vertical="center" wrapText="1"/>
    </xf>
    <xf numFmtId="184" fontId="5" fillId="33" borderId="0" xfId="0" applyNumberFormat="1" applyFont="1" applyFill="1" applyAlignment="1">
      <alignment horizontal="center" vertical="center" wrapText="1"/>
    </xf>
    <xf numFmtId="183" fontId="7" fillId="33" borderId="10" xfId="0" applyNumberFormat="1" applyFont="1" applyFill="1" applyBorder="1" applyAlignment="1" applyProtection="1">
      <alignment horizontal="center" vertical="center" wrapText="1"/>
      <protection/>
    </xf>
    <xf numFmtId="183" fontId="7" fillId="33" borderId="15" xfId="0" applyNumberFormat="1" applyFont="1" applyFill="1" applyBorder="1" applyAlignment="1" applyProtection="1">
      <alignment horizontal="center" vertical="center" wrapText="1"/>
      <protection/>
    </xf>
    <xf numFmtId="180" fontId="7" fillId="0" borderId="10" xfId="0" applyNumberFormat="1" applyFont="1" applyBorder="1" applyAlignment="1" applyProtection="1">
      <alignment horizontal="center" vertical="center" wrapText="1"/>
      <protection/>
    </xf>
    <xf numFmtId="183" fontId="7" fillId="33" borderId="16" xfId="0" applyNumberFormat="1" applyFont="1" applyFill="1" applyBorder="1" applyAlignment="1" applyProtection="1">
      <alignment horizontal="center" vertical="center" wrapText="1"/>
      <protection/>
    </xf>
    <xf numFmtId="183" fontId="10" fillId="33" borderId="11" xfId="0" applyNumberFormat="1" applyFont="1" applyFill="1" applyBorder="1" applyAlignment="1">
      <alignment horizontal="center" vertical="center" wrapText="1"/>
    </xf>
    <xf numFmtId="183" fontId="10" fillId="33" borderId="12" xfId="0" applyNumberFormat="1" applyFont="1" applyFill="1" applyBorder="1" applyAlignment="1">
      <alignment horizontal="center" vertical="center" wrapText="1"/>
    </xf>
    <xf numFmtId="183" fontId="10" fillId="33" borderId="17" xfId="0" applyNumberFormat="1" applyFont="1" applyFill="1" applyBorder="1" applyAlignment="1">
      <alignment horizontal="center" vertical="center" wrapText="1"/>
    </xf>
    <xf numFmtId="43" fontId="9" fillId="0" borderId="18" xfId="0" applyNumberFormat="1" applyFont="1" applyBorder="1" applyAlignment="1" applyProtection="1">
      <alignment horizontal="right" vertical="center" wrapText="1"/>
      <protection/>
    </xf>
    <xf numFmtId="43" fontId="9" fillId="0" borderId="10" xfId="0" applyNumberFormat="1" applyFont="1" applyBorder="1" applyAlignment="1" applyProtection="1">
      <alignment horizontal="right" vertical="center" wrapText="1"/>
      <protection/>
    </xf>
    <xf numFmtId="183" fontId="2" fillId="33" borderId="10" xfId="0" applyNumberFormat="1" applyFont="1" applyFill="1" applyBorder="1" applyAlignment="1">
      <alignment horizontal="center" vertical="center" wrapText="1"/>
    </xf>
    <xf numFmtId="43" fontId="2" fillId="33" borderId="11" xfId="0" applyNumberFormat="1" applyFont="1" applyFill="1" applyBorder="1" applyAlignment="1">
      <alignment horizontal="right" vertical="center" wrapText="1"/>
    </xf>
    <xf numFmtId="43" fontId="2" fillId="34" borderId="10" xfId="0" applyNumberFormat="1" applyFont="1" applyFill="1" applyBorder="1" applyAlignment="1">
      <alignment horizontal="right"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1" fillId="33" borderId="0" xfId="63" applyFont="1" applyFill="1" applyBorder="1" applyAlignment="1">
      <alignment horizontal="center" vertical="center" shrinkToFit="1"/>
      <protection/>
    </xf>
    <xf numFmtId="0" fontId="12" fillId="33" borderId="0" xfId="0" applyFont="1" applyFill="1" applyAlignment="1">
      <alignment horizontal="left" vertical="center"/>
    </xf>
    <xf numFmtId="184" fontId="5" fillId="33" borderId="0" xfId="0" applyNumberFormat="1" applyFont="1" applyFill="1" applyAlignment="1">
      <alignment horizontal="right" vertical="center" wrapText="1"/>
    </xf>
    <xf numFmtId="0" fontId="7" fillId="33" borderId="10" xfId="0" applyFont="1" applyFill="1" applyBorder="1" applyAlignment="1">
      <alignment horizontal="center" vertical="center" wrapText="1"/>
    </xf>
    <xf numFmtId="0" fontId="2" fillId="33" borderId="10" xfId="63" applyFont="1" applyFill="1" applyBorder="1" applyAlignment="1">
      <alignment horizontal="center" vertical="center"/>
      <protection/>
    </xf>
    <xf numFmtId="0" fontId="9" fillId="33" borderId="10" xfId="0" applyFont="1" applyFill="1" applyBorder="1" applyAlignment="1">
      <alignment horizontal="center" vertical="center" wrapText="1"/>
    </xf>
    <xf numFmtId="43" fontId="9" fillId="0" borderId="19" xfId="0" applyNumberFormat="1" applyFont="1" applyFill="1" applyBorder="1" applyAlignment="1" applyProtection="1">
      <alignment horizontal="right" vertical="center" wrapText="1"/>
      <protection/>
    </xf>
    <xf numFmtId="43" fontId="7" fillId="0" borderId="19" xfId="0" applyNumberFormat="1" applyFont="1" applyFill="1" applyBorder="1" applyAlignment="1" applyProtection="1">
      <alignment horizontal="right" vertical="center" wrapText="1"/>
      <protection/>
    </xf>
    <xf numFmtId="0" fontId="7" fillId="33" borderId="10" xfId="0" applyFont="1" applyFill="1" applyBorder="1" applyAlignment="1">
      <alignment horizontal="center" vertical="center"/>
    </xf>
    <xf numFmtId="180" fontId="10"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2" fontId="2" fillId="33" borderId="0" xfId="0" applyNumberFormat="1" applyFont="1" applyFill="1" applyAlignment="1">
      <alignment vertical="center" wrapText="1"/>
    </xf>
    <xf numFmtId="180" fontId="11" fillId="33" borderId="0" xfId="63" applyNumberFormat="1" applyFont="1" applyFill="1" applyAlignment="1">
      <alignment horizontal="center" vertical="center" wrapText="1"/>
      <protection/>
    </xf>
    <xf numFmtId="180" fontId="7" fillId="0" borderId="19" xfId="0" applyNumberFormat="1" applyFont="1" applyBorder="1" applyAlignment="1" applyProtection="1">
      <alignment horizontal="center" vertical="center" wrapText="1"/>
      <protection/>
    </xf>
    <xf numFmtId="180" fontId="7" fillId="0" borderId="20" xfId="0" applyNumberFormat="1"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180" fontId="7" fillId="0" borderId="21" xfId="0" applyNumberFormat="1" applyFont="1" applyBorder="1" applyAlignment="1" applyProtection="1">
      <alignment horizontal="center" vertical="center" wrapText="1"/>
      <protection/>
    </xf>
    <xf numFmtId="0" fontId="53" fillId="0" borderId="22" xfId="0" applyFont="1" applyBorder="1" applyAlignment="1" applyProtection="1">
      <alignment horizontal="center" vertical="center"/>
      <protection/>
    </xf>
    <xf numFmtId="0" fontId="53" fillId="0" borderId="23" xfId="0" applyFont="1" applyBorder="1" applyAlignment="1" applyProtection="1">
      <alignment horizontal="center" vertical="center"/>
      <protection/>
    </xf>
    <xf numFmtId="43" fontId="53" fillId="0" borderId="19" xfId="0" applyNumberFormat="1" applyFont="1" applyBorder="1" applyAlignment="1" applyProtection="1">
      <alignment horizontal="right" vertical="center"/>
      <protection/>
    </xf>
    <xf numFmtId="0" fontId="53" fillId="0" borderId="19" xfId="0" applyFont="1" applyBorder="1" applyAlignment="1" applyProtection="1">
      <alignment vertical="center"/>
      <protection/>
    </xf>
    <xf numFmtId="0" fontId="54" fillId="0" borderId="19" xfId="0" applyFont="1" applyBorder="1" applyAlignment="1" applyProtection="1">
      <alignment vertical="center"/>
      <protection/>
    </xf>
    <xf numFmtId="43" fontId="54" fillId="0" borderId="19" xfId="0" applyNumberFormat="1" applyFont="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0" fontId="10" fillId="33" borderId="12" xfId="63" applyNumberFormat="1" applyFont="1" applyFill="1" applyBorder="1" applyAlignment="1">
      <alignment horizontal="center" vertical="center" wrapText="1"/>
      <protection/>
    </xf>
    <xf numFmtId="0" fontId="10" fillId="33" borderId="24" xfId="63" applyNumberFormat="1" applyFont="1" applyFill="1" applyBorder="1" applyAlignment="1">
      <alignment horizontal="center" vertical="center" wrapText="1"/>
      <protection/>
    </xf>
    <xf numFmtId="43" fontId="53" fillId="0" borderId="19" xfId="0" applyNumberFormat="1" applyFont="1" applyFill="1" applyBorder="1" applyAlignment="1" applyProtection="1">
      <alignment vertical="center"/>
      <protection/>
    </xf>
    <xf numFmtId="0" fontId="55" fillId="0" borderId="19" xfId="0" applyFont="1" applyBorder="1" applyAlignment="1" applyProtection="1">
      <alignment vertical="center"/>
      <protection/>
    </xf>
    <xf numFmtId="43" fontId="54" fillId="0" borderId="19" xfId="0" applyNumberFormat="1" applyFont="1" applyFill="1" applyBorder="1" applyAlignment="1" applyProtection="1">
      <alignment vertical="center"/>
      <protection/>
    </xf>
    <xf numFmtId="43" fontId="56" fillId="33" borderId="10" xfId="63" applyNumberFormat="1" applyFont="1" applyFill="1" applyBorder="1" applyAlignment="1">
      <alignment vertical="center" wrapText="1"/>
      <protection/>
    </xf>
    <xf numFmtId="0" fontId="0" fillId="33" borderId="0" xfId="0" applyFill="1" applyBorder="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3" fillId="33" borderId="0" xfId="0" applyFont="1" applyFill="1" applyBorder="1" applyAlignment="1">
      <alignment horizontal="left" vertical="center" shrinkToFit="1"/>
    </xf>
    <xf numFmtId="43" fontId="13"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6" fillId="33" borderId="0" xfId="0" applyFont="1" applyFill="1" applyBorder="1" applyAlignment="1">
      <alignment horizontal="left" vertical="center" shrinkToFit="1"/>
    </xf>
    <xf numFmtId="43" fontId="6" fillId="33" borderId="0" xfId="0" applyNumberFormat="1" applyFont="1" applyFill="1" applyBorder="1" applyAlignment="1">
      <alignment horizontal="left" vertical="center" shrinkToFit="1"/>
    </xf>
    <xf numFmtId="43" fontId="5" fillId="33" borderId="0" xfId="0" applyNumberFormat="1" applyFont="1" applyFill="1" applyAlignment="1">
      <alignment horizontal="center" vertical="center" wrapText="1"/>
    </xf>
    <xf numFmtId="0" fontId="6" fillId="33" borderId="0" xfId="0" applyFont="1" applyFill="1" applyBorder="1" applyAlignment="1">
      <alignment horizontal="right" vertical="center" shrinkToFit="1"/>
    </xf>
    <xf numFmtId="49" fontId="7" fillId="33" borderId="22" xfId="0" applyNumberFormat="1" applyFont="1" applyFill="1" applyBorder="1" applyAlignment="1" applyProtection="1">
      <alignment horizontal="center" vertical="center"/>
      <protection/>
    </xf>
    <xf numFmtId="49" fontId="7" fillId="33" borderId="25" xfId="0" applyNumberFormat="1" applyFont="1" applyFill="1" applyBorder="1" applyAlignment="1" applyProtection="1">
      <alignment horizontal="center" vertical="center"/>
      <protection/>
    </xf>
    <xf numFmtId="49" fontId="7" fillId="33" borderId="23" xfId="0" applyNumberFormat="1"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vertical="center" wrapText="1"/>
      <protection/>
    </xf>
    <xf numFmtId="43" fontId="7" fillId="33" borderId="26" xfId="0" applyNumberFormat="1"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vertical="center"/>
      <protection/>
    </xf>
    <xf numFmtId="49" fontId="7" fillId="33" borderId="27" xfId="0" applyNumberFormat="1" applyFont="1" applyFill="1" applyBorder="1" applyAlignment="1" applyProtection="1">
      <alignment horizontal="center" vertical="center" wrapText="1"/>
      <protection/>
    </xf>
    <xf numFmtId="43" fontId="7" fillId="33" borderId="28" xfId="0" applyNumberFormat="1" applyFont="1" applyFill="1" applyBorder="1" applyAlignment="1" applyProtection="1">
      <alignment horizontal="center" vertical="center"/>
      <protection/>
    </xf>
    <xf numFmtId="43" fontId="7" fillId="33" borderId="10" xfId="0" applyNumberFormat="1"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43" fontId="4" fillId="0" borderId="19" xfId="0" applyNumberFormat="1"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43" fontId="6" fillId="0" borderId="19" xfId="0" applyNumberFormat="1" applyFont="1" applyFill="1" applyBorder="1" applyAlignment="1" applyProtection="1">
      <alignment horizontal="right" vertical="center"/>
      <protection/>
    </xf>
    <xf numFmtId="43" fontId="6" fillId="0" borderId="19" xfId="0" applyNumberFormat="1" applyFont="1" applyFill="1" applyBorder="1" applyAlignment="1" applyProtection="1">
      <alignment horizontal="right" vertical="center" wrapText="1"/>
      <protection/>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vertical="center"/>
      <protection/>
    </xf>
    <xf numFmtId="49" fontId="6" fillId="0" borderId="10" xfId="0" applyNumberFormat="1" applyFont="1" applyFill="1" applyBorder="1" applyAlignment="1" applyProtection="1">
      <alignment horizontal="left" vertical="center"/>
      <protection/>
    </xf>
    <xf numFmtId="0" fontId="13" fillId="33" borderId="0" xfId="0" applyFont="1" applyFill="1" applyBorder="1" applyAlignment="1">
      <alignment horizontal="right" vertical="center" shrinkToFit="1"/>
    </xf>
    <xf numFmtId="49" fontId="13"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43" fontId="5" fillId="33" borderId="0" xfId="0" applyNumberFormat="1" applyFont="1" applyFill="1" applyAlignment="1">
      <alignment/>
    </xf>
    <xf numFmtId="182" fontId="14"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6" fillId="33" borderId="0" xfId="0" applyNumberFormat="1" applyFont="1" applyFill="1" applyBorder="1" applyAlignment="1">
      <alignment horizontal="left" shrinkToFit="1"/>
    </xf>
    <xf numFmtId="182" fontId="13"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3" fillId="33" borderId="32" xfId="0" applyNumberFormat="1" applyFont="1" applyFill="1" applyBorder="1" applyAlignment="1">
      <alignment horizontal="left" vertical="center" shrinkToFit="1"/>
    </xf>
    <xf numFmtId="182" fontId="6" fillId="33" borderId="32" xfId="0" applyNumberFormat="1" applyFont="1" applyFill="1" applyBorder="1" applyAlignment="1">
      <alignment horizontal="left" vertical="center" shrinkToFit="1"/>
    </xf>
    <xf numFmtId="182" fontId="6" fillId="33" borderId="32" xfId="0" applyNumberFormat="1" applyFont="1" applyFill="1" applyBorder="1" applyAlignment="1">
      <alignment horizontal="right" vertical="center" shrinkToFit="1"/>
    </xf>
    <xf numFmtId="182" fontId="7" fillId="33" borderId="19" xfId="0" applyNumberFormat="1" applyFont="1" applyFill="1" applyBorder="1" applyAlignment="1">
      <alignment horizontal="center" vertical="center" shrinkToFit="1"/>
    </xf>
    <xf numFmtId="182" fontId="7" fillId="33" borderId="33" xfId="0" applyNumberFormat="1" applyFont="1" applyFill="1" applyBorder="1" applyAlignment="1">
      <alignment horizontal="center" vertical="center" wrapText="1" shrinkToFit="1"/>
    </xf>
    <xf numFmtId="182" fontId="7" fillId="33" borderId="34" xfId="0" applyNumberFormat="1" applyFont="1" applyFill="1" applyBorder="1" applyAlignment="1">
      <alignment horizontal="center" vertical="center" wrapText="1" shrinkToFit="1"/>
    </xf>
    <xf numFmtId="182" fontId="7" fillId="33" borderId="20" xfId="0" applyNumberFormat="1" applyFont="1" applyFill="1" applyBorder="1" applyAlignment="1">
      <alignment horizontal="center" vertical="center" shrinkToFit="1"/>
    </xf>
    <xf numFmtId="182" fontId="7" fillId="33" borderId="33" xfId="0" applyNumberFormat="1" applyFont="1" applyFill="1" applyBorder="1" applyAlignment="1">
      <alignment horizontal="center" vertical="center" shrinkToFit="1"/>
    </xf>
    <xf numFmtId="0" fontId="7" fillId="0" borderId="22"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182" fontId="7" fillId="33" borderId="10" xfId="0" applyNumberFormat="1" applyFont="1" applyFill="1" applyBorder="1" applyAlignment="1">
      <alignment horizontal="center" vertical="center" shrinkToFit="1"/>
    </xf>
    <xf numFmtId="182" fontId="7" fillId="33" borderId="25" xfId="0" applyNumberFormat="1" applyFont="1" applyFill="1" applyBorder="1" applyAlignment="1">
      <alignment horizontal="center" vertical="center" wrapText="1" shrinkToFit="1"/>
    </xf>
    <xf numFmtId="182" fontId="7" fillId="33" borderId="35" xfId="0" applyNumberFormat="1" applyFont="1" applyFill="1" applyBorder="1" applyAlignment="1">
      <alignment horizontal="center" vertical="center" shrinkToFit="1"/>
    </xf>
    <xf numFmtId="182" fontId="7" fillId="33" borderId="36" xfId="0" applyNumberFormat="1" applyFont="1" applyFill="1" applyBorder="1" applyAlignment="1">
      <alignment horizontal="center" vertical="center" shrinkToFit="1"/>
    </xf>
    <xf numFmtId="0" fontId="7" fillId="0" borderId="37" xfId="0" applyFont="1" applyBorder="1" applyAlignment="1" applyProtection="1">
      <alignment horizontal="center" vertical="center"/>
      <protection/>
    </xf>
    <xf numFmtId="182" fontId="7" fillId="33" borderId="13" xfId="0" applyNumberFormat="1" applyFont="1" applyFill="1" applyBorder="1" applyAlignment="1">
      <alignment horizontal="center" vertical="center" shrinkToFit="1"/>
    </xf>
    <xf numFmtId="182" fontId="7" fillId="33" borderId="38" xfId="0" applyNumberFormat="1" applyFont="1" applyFill="1" applyBorder="1" applyAlignment="1">
      <alignment horizontal="center" vertical="center" wrapText="1" shrinkToFit="1"/>
    </xf>
    <xf numFmtId="182" fontId="9" fillId="33" borderId="10" xfId="0" applyNumberFormat="1" applyFont="1" applyFill="1" applyBorder="1" applyAlignment="1">
      <alignment horizontal="center" vertical="center" shrinkToFit="1"/>
    </xf>
    <xf numFmtId="43" fontId="10" fillId="34" borderId="10" xfId="0" applyNumberFormat="1" applyFont="1" applyFill="1" applyBorder="1" applyAlignment="1">
      <alignment horizontal="right"/>
    </xf>
    <xf numFmtId="182" fontId="9" fillId="33" borderId="11" xfId="0" applyNumberFormat="1" applyFont="1" applyFill="1" applyBorder="1" applyAlignment="1">
      <alignment horizontal="center" vertical="center" shrinkToFit="1"/>
    </xf>
    <xf numFmtId="182" fontId="9" fillId="33" borderId="12" xfId="0" applyNumberFormat="1" applyFont="1" applyFill="1" applyBorder="1" applyAlignment="1">
      <alignment horizontal="center" vertical="center" shrinkToFit="1"/>
    </xf>
    <xf numFmtId="182" fontId="9" fillId="33" borderId="24" xfId="0" applyNumberFormat="1" applyFont="1" applyFill="1" applyBorder="1" applyAlignment="1">
      <alignment horizontal="center" vertical="center" shrinkToFit="1"/>
    </xf>
    <xf numFmtId="43" fontId="15" fillId="34" borderId="10" xfId="0" applyNumberFormat="1" applyFont="1" applyFill="1" applyBorder="1" applyAlignment="1">
      <alignment horizontal="right"/>
    </xf>
    <xf numFmtId="182" fontId="7" fillId="33" borderId="10" xfId="0" applyNumberFormat="1" applyFont="1" applyFill="1" applyBorder="1" applyAlignment="1">
      <alignment horizontal="left" vertical="center" shrinkToFit="1"/>
    </xf>
    <xf numFmtId="43" fontId="2" fillId="34" borderId="10" xfId="0" applyNumberFormat="1" applyFont="1" applyFill="1" applyBorder="1" applyAlignment="1">
      <alignment horizontal="right"/>
    </xf>
    <xf numFmtId="43" fontId="5" fillId="34" borderId="10" xfId="0" applyNumberFormat="1" applyFont="1" applyFill="1" applyBorder="1" applyAlignment="1">
      <alignment horizontal="right"/>
    </xf>
    <xf numFmtId="182" fontId="2" fillId="33" borderId="10" xfId="0" applyNumberFormat="1" applyFont="1" applyFill="1" applyBorder="1" applyAlignment="1">
      <alignment/>
    </xf>
    <xf numFmtId="182" fontId="2" fillId="33" borderId="10" xfId="0" applyNumberFormat="1" applyFont="1" applyFill="1" applyBorder="1" applyAlignment="1">
      <alignment/>
    </xf>
    <xf numFmtId="182" fontId="0" fillId="33" borderId="10" xfId="0" applyNumberFormat="1" applyFill="1" applyBorder="1" applyAlignment="1">
      <alignment/>
    </xf>
    <xf numFmtId="182" fontId="0" fillId="33" borderId="10" xfId="0" applyNumberFormat="1" applyFill="1" applyBorder="1" applyAlignment="1">
      <alignment/>
    </xf>
    <xf numFmtId="182" fontId="13" fillId="33" borderId="0" xfId="0" applyNumberFormat="1" applyFont="1" applyFill="1" applyBorder="1" applyAlignment="1">
      <alignment horizontal="right" vertical="center" shrinkToFit="1"/>
    </xf>
    <xf numFmtId="182" fontId="13" fillId="33" borderId="32" xfId="0" applyNumberFormat="1" applyFont="1" applyFill="1" applyBorder="1" applyAlignment="1">
      <alignment horizontal="right" vertical="center" shrinkToFit="1"/>
    </xf>
    <xf numFmtId="182" fontId="7" fillId="33" borderId="23" xfId="0" applyNumberFormat="1" applyFont="1" applyFill="1" applyBorder="1" applyAlignment="1">
      <alignment horizontal="center" vertical="center" wrapText="1" shrinkToFit="1"/>
    </xf>
    <xf numFmtId="182" fontId="2" fillId="33" borderId="22" xfId="0" applyNumberFormat="1" applyFont="1" applyFill="1" applyBorder="1" applyAlignment="1">
      <alignment horizontal="center" vertical="center" wrapText="1"/>
    </xf>
    <xf numFmtId="182" fontId="2" fillId="33" borderId="25" xfId="0" applyNumberFormat="1" applyFont="1" applyFill="1" applyBorder="1" applyAlignment="1">
      <alignment horizontal="center" vertical="center" wrapText="1"/>
    </xf>
    <xf numFmtId="182" fontId="2" fillId="33" borderId="23" xfId="0" applyNumberFormat="1" applyFont="1" applyFill="1" applyBorder="1" applyAlignment="1">
      <alignment horizontal="center" vertical="center" wrapText="1"/>
    </xf>
    <xf numFmtId="182" fontId="2" fillId="33" borderId="20" xfId="0" applyNumberFormat="1" applyFont="1" applyFill="1" applyBorder="1" applyAlignment="1">
      <alignment horizontal="center" vertical="center" wrapText="1"/>
    </xf>
    <xf numFmtId="43" fontId="53" fillId="0" borderId="10" xfId="0" applyNumberFormat="1" applyFont="1" applyFill="1" applyBorder="1" applyAlignment="1" applyProtection="1">
      <alignment horizontal="right" vertical="center"/>
      <protection/>
    </xf>
    <xf numFmtId="182" fontId="5" fillId="33" borderId="0" xfId="0" applyNumberFormat="1" applyFont="1" applyFill="1" applyAlignment="1">
      <alignment/>
    </xf>
    <xf numFmtId="182" fontId="5" fillId="33" borderId="0" xfId="0" applyNumberFormat="1" applyFont="1" applyFill="1" applyAlignment="1">
      <alignment horizontal="center" vertical="center" wrapText="1"/>
    </xf>
    <xf numFmtId="182" fontId="7" fillId="33" borderId="0" xfId="0" applyNumberFormat="1" applyFont="1" applyFill="1" applyBorder="1" applyAlignment="1">
      <alignment horizontal="left" vertical="center" shrinkToFit="1"/>
    </xf>
    <xf numFmtId="182" fontId="6" fillId="33" borderId="0" xfId="0" applyNumberFormat="1" applyFont="1" applyFill="1" applyBorder="1" applyAlignment="1">
      <alignment horizontal="left" vertical="center" shrinkToFit="1"/>
    </xf>
    <xf numFmtId="182" fontId="7" fillId="33" borderId="19" xfId="0" applyNumberFormat="1" applyFont="1" applyFill="1" applyBorder="1" applyAlignment="1">
      <alignment horizontal="left" vertical="center" shrinkToFit="1"/>
    </xf>
    <xf numFmtId="43" fontId="7" fillId="33" borderId="10" xfId="0" applyNumberFormat="1" applyFont="1" applyFill="1" applyBorder="1" applyAlignment="1">
      <alignment horizontal="right" vertical="center" shrinkToFit="1"/>
    </xf>
    <xf numFmtId="182" fontId="2" fillId="33" borderId="0" xfId="0" applyNumberFormat="1" applyFont="1" applyFill="1" applyBorder="1" applyAlignment="1">
      <alignment horizontal="left" vertical="center"/>
    </xf>
    <xf numFmtId="43" fontId="9" fillId="33" borderId="10" xfId="0" applyNumberFormat="1" applyFont="1" applyFill="1" applyBorder="1" applyAlignment="1">
      <alignment horizontal="right" vertical="center" shrinkToFit="1"/>
    </xf>
    <xf numFmtId="182" fontId="7" fillId="33" borderId="22" xfId="0" applyNumberFormat="1" applyFont="1" applyFill="1" applyBorder="1" applyAlignment="1">
      <alignment horizontal="left" vertical="center" shrinkToFit="1"/>
    </xf>
    <xf numFmtId="43" fontId="2" fillId="33" borderId="10" xfId="0" applyNumberFormat="1" applyFont="1" applyFill="1" applyBorder="1" applyAlignment="1">
      <alignment/>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7" fillId="33" borderId="19" xfId="0" applyNumberFormat="1" applyFont="1" applyFill="1" applyBorder="1" applyAlignment="1">
      <alignment vertical="center" shrinkToFit="1"/>
    </xf>
    <xf numFmtId="43" fontId="7" fillId="33" borderId="19" xfId="0" applyNumberFormat="1" applyFont="1" applyFill="1" applyBorder="1" applyAlignment="1">
      <alignment horizontal="right" vertical="center" shrinkToFit="1"/>
    </xf>
    <xf numFmtId="182" fontId="9" fillId="33" borderId="19" xfId="0" applyNumberFormat="1" applyFont="1" applyFill="1" applyBorder="1" applyAlignment="1">
      <alignment horizontal="center" vertical="center" shrinkToFit="1"/>
    </xf>
    <xf numFmtId="49" fontId="7" fillId="33" borderId="19" xfId="0" applyNumberFormat="1" applyFont="1" applyFill="1" applyBorder="1" applyAlignment="1" applyProtection="1">
      <alignment horizontal="center" vertical="center"/>
      <protection/>
    </xf>
    <xf numFmtId="49" fontId="7" fillId="35" borderId="19" xfId="0" applyNumberFormat="1" applyFont="1" applyFill="1" applyBorder="1" applyAlignment="1" applyProtection="1">
      <alignment horizontal="center" vertical="center"/>
      <protection/>
    </xf>
    <xf numFmtId="49" fontId="54" fillId="33" borderId="19" xfId="0" applyNumberFormat="1" applyFont="1" applyFill="1" applyBorder="1" applyAlignment="1" applyProtection="1">
      <alignment horizontal="center" vertical="center"/>
      <protection/>
    </xf>
    <xf numFmtId="49" fontId="54" fillId="33" borderId="19" xfId="0" applyNumberFormat="1" applyFont="1" applyFill="1" applyBorder="1" applyAlignment="1" applyProtection="1">
      <alignment horizontal="left" vertical="center"/>
      <protection/>
    </xf>
    <xf numFmtId="43" fontId="54" fillId="0" borderId="0" xfId="0" applyNumberFormat="1" applyFont="1" applyBorder="1" applyAlignment="1" applyProtection="1">
      <alignment/>
      <protection/>
    </xf>
    <xf numFmtId="43" fontId="54" fillId="33" borderId="19" xfId="0" applyNumberFormat="1" applyFont="1" applyFill="1" applyBorder="1" applyAlignment="1" applyProtection="1">
      <alignment horizontal="right" vertical="center" wrapText="1"/>
      <protection/>
    </xf>
    <xf numFmtId="43" fontId="54" fillId="33" borderId="19" xfId="0" applyNumberFormat="1" applyFont="1" applyFill="1" applyBorder="1" applyAlignment="1" applyProtection="1">
      <alignment horizontal="right" vertical="center"/>
      <protection/>
    </xf>
    <xf numFmtId="43" fontId="54" fillId="0" borderId="19" xfId="0" applyNumberFormat="1" applyFont="1" applyBorder="1" applyAlignment="1" applyProtection="1">
      <alignment wrapText="1"/>
      <protection/>
    </xf>
    <xf numFmtId="182" fontId="53" fillId="33" borderId="19" xfId="0" applyNumberFormat="1"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workbookViewId="0" topLeftCell="A1">
      <selection activeCell="J12" sqref="J12"/>
    </sheetView>
  </sheetViews>
  <sheetFormatPr defaultColWidth="9.00390625" defaultRowHeight="28.5" customHeight="1"/>
  <cols>
    <col min="1" max="1" width="35.625" style="144" customWidth="1"/>
    <col min="2" max="2" width="20.625" style="144" customWidth="1"/>
    <col min="3" max="3" width="35.625" style="144" customWidth="1"/>
    <col min="4" max="4" width="20.625" style="144" customWidth="1"/>
    <col min="5" max="32" width="9.00390625" style="144" customWidth="1"/>
    <col min="33" max="16384" width="8.75390625" style="144" bestFit="1" customWidth="1"/>
  </cols>
  <sheetData>
    <row r="1" spans="1:5" ht="28.5" customHeight="1">
      <c r="A1" s="191" t="s">
        <v>0</v>
      </c>
      <c r="B1" s="192"/>
      <c r="C1" s="147"/>
      <c r="D1" s="181"/>
      <c r="E1" s="144" t="s">
        <v>1</v>
      </c>
    </row>
    <row r="2" spans="1:4" ht="28.5" customHeight="1">
      <c r="A2" s="148" t="s">
        <v>2</v>
      </c>
      <c r="B2" s="148"/>
      <c r="C2" s="148"/>
      <c r="D2" s="148"/>
    </row>
    <row r="3" spans="1:4" ht="28.5" customHeight="1">
      <c r="A3" s="149"/>
      <c r="B3" s="149"/>
      <c r="C3" s="149"/>
      <c r="D3" s="151" t="s">
        <v>3</v>
      </c>
    </row>
    <row r="4" spans="1:4" ht="24.75" customHeight="1">
      <c r="A4" s="204" t="s">
        <v>4</v>
      </c>
      <c r="B4" s="205" t="s">
        <v>5</v>
      </c>
      <c r="C4" s="204" t="s">
        <v>6</v>
      </c>
      <c r="D4" s="204"/>
    </row>
    <row r="5" spans="1:4" ht="24.75" customHeight="1">
      <c r="A5" s="204" t="s">
        <v>7</v>
      </c>
      <c r="B5" s="204" t="s">
        <v>8</v>
      </c>
      <c r="C5" s="204" t="s">
        <v>9</v>
      </c>
      <c r="D5" s="204" t="s">
        <v>10</v>
      </c>
    </row>
    <row r="6" spans="1:4" ht="24.75" customHeight="1">
      <c r="A6" s="206" t="s">
        <v>11</v>
      </c>
      <c r="B6" s="100">
        <v>107541669.3</v>
      </c>
      <c r="C6" s="206"/>
      <c r="D6" s="100">
        <f>B6</f>
        <v>107541669.3</v>
      </c>
    </row>
    <row r="7" spans="1:4" ht="24.75" customHeight="1">
      <c r="A7" s="207" t="s">
        <v>12</v>
      </c>
      <c r="B7" s="208"/>
      <c r="C7" s="207"/>
      <c r="D7" s="209"/>
    </row>
    <row r="8" spans="1:4" ht="24.75" customHeight="1">
      <c r="A8" s="99" t="s">
        <v>13</v>
      </c>
      <c r="B8" s="210"/>
      <c r="C8" s="207" t="s">
        <v>14</v>
      </c>
      <c r="D8" s="211"/>
    </row>
    <row r="9" spans="1:4" ht="24.75" customHeight="1">
      <c r="A9" s="212" t="s">
        <v>15</v>
      </c>
      <c r="B9" s="100">
        <f>SUM(B6:B8)</f>
        <v>107541669.3</v>
      </c>
      <c r="C9" s="212" t="s">
        <v>16</v>
      </c>
      <c r="D9" s="100">
        <v>107541669.3</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workbookViewId="0" topLeftCell="A1">
      <pane xSplit="5" ySplit="5" topLeftCell="F6" activePane="bottomRight" state="frozen"/>
      <selection pane="bottomRight" activeCell="J3" sqref="J3"/>
    </sheetView>
  </sheetViews>
  <sheetFormatPr defaultColWidth="9.00390625" defaultRowHeight="28.5" customHeight="1"/>
  <cols>
    <col min="1" max="3" width="5.625" style="18" customWidth="1"/>
    <col min="4" max="4" width="25.625" style="18" customWidth="1"/>
    <col min="5" max="7" width="15.625" style="18" customWidth="1"/>
    <col min="8" max="32" width="9.00390625" style="18" customWidth="1"/>
    <col min="33" max="16384" width="8.75390625" style="18" bestFit="1" customWidth="1"/>
  </cols>
  <sheetData>
    <row r="1" spans="1:3" ht="28.5" customHeight="1">
      <c r="A1" s="4" t="s">
        <v>321</v>
      </c>
      <c r="B1" s="4"/>
      <c r="C1" s="4"/>
    </row>
    <row r="2" spans="1:7" ht="28.5" customHeight="1">
      <c r="A2" s="5" t="s">
        <v>322</v>
      </c>
      <c r="B2" s="5"/>
      <c r="C2" s="5"/>
      <c r="D2" s="5"/>
      <c r="E2" s="5"/>
      <c r="F2" s="5"/>
      <c r="G2" s="5"/>
    </row>
    <row r="3" ht="24.75" customHeight="1">
      <c r="G3" s="61" t="s">
        <v>3</v>
      </c>
    </row>
    <row r="4" spans="1:7" s="60" customFormat="1" ht="28.5" customHeight="1">
      <c r="A4" s="62" t="s">
        <v>145</v>
      </c>
      <c r="B4" s="62"/>
      <c r="C4" s="62"/>
      <c r="D4" s="62" t="s">
        <v>146</v>
      </c>
      <c r="E4" s="63" t="s">
        <v>69</v>
      </c>
      <c r="F4" s="64" t="s">
        <v>319</v>
      </c>
      <c r="G4" s="64" t="s">
        <v>320</v>
      </c>
    </row>
    <row r="5" spans="1:7" s="60" customFormat="1" ht="28.5" customHeight="1">
      <c r="A5" s="62" t="s">
        <v>72</v>
      </c>
      <c r="B5" s="62" t="s">
        <v>73</v>
      </c>
      <c r="C5" s="62" t="s">
        <v>74</v>
      </c>
      <c r="D5" s="62"/>
      <c r="E5" s="65"/>
      <c r="F5" s="64"/>
      <c r="G5" s="64"/>
    </row>
    <row r="6" spans="1:7" s="60" customFormat="1" ht="28.5" customHeight="1">
      <c r="A6" s="66" t="s">
        <v>213</v>
      </c>
      <c r="B6" s="67"/>
      <c r="C6" s="67"/>
      <c r="D6" s="68"/>
      <c r="E6" s="69">
        <f>SUM(E7:E20)</f>
        <v>0</v>
      </c>
      <c r="F6" s="70">
        <f>SUM(F7:F20)</f>
        <v>0</v>
      </c>
      <c r="G6" s="70">
        <f>SUM(G7:G20)</f>
        <v>0</v>
      </c>
    </row>
    <row r="7" spans="1:7" s="60" customFormat="1" ht="28.5" customHeight="1">
      <c r="A7" s="71"/>
      <c r="B7" s="71"/>
      <c r="C7" s="71"/>
      <c r="D7" s="71"/>
      <c r="E7" s="72">
        <f>SUM(F7:G7)</f>
        <v>0</v>
      </c>
      <c r="F7" s="73"/>
      <c r="G7" s="73"/>
    </row>
    <row r="8" spans="1:7" s="60" customFormat="1" ht="28.5" customHeight="1">
      <c r="A8" s="71"/>
      <c r="B8" s="71"/>
      <c r="C8" s="71"/>
      <c r="D8" s="71"/>
      <c r="E8" s="72">
        <f>SUM(F8:G8)</f>
        <v>0</v>
      </c>
      <c r="F8" s="73"/>
      <c r="G8" s="73"/>
    </row>
    <row r="9" spans="1:7" s="60" customFormat="1" ht="28.5" customHeight="1">
      <c r="A9" s="71"/>
      <c r="B9" s="71"/>
      <c r="C9" s="71"/>
      <c r="D9" s="71"/>
      <c r="E9" s="72"/>
      <c r="F9" s="73"/>
      <c r="G9" s="73"/>
    </row>
    <row r="10" spans="1:7" s="60" customFormat="1" ht="28.5" customHeight="1">
      <c r="A10" s="71"/>
      <c r="B10" s="71"/>
      <c r="C10" s="71"/>
      <c r="D10" s="71"/>
      <c r="E10" s="72"/>
      <c r="F10" s="73"/>
      <c r="G10" s="73"/>
    </row>
    <row r="11" spans="1:7" s="60" customFormat="1" ht="28.5" customHeight="1">
      <c r="A11" s="71"/>
      <c r="B11" s="71"/>
      <c r="C11" s="71"/>
      <c r="D11" s="71"/>
      <c r="E11" s="72">
        <f>SUM(F11:G11)</f>
        <v>0</v>
      </c>
      <c r="F11" s="73"/>
      <c r="G11" s="73"/>
    </row>
    <row r="12" spans="1:7" s="60" customFormat="1" ht="28.5" customHeight="1">
      <c r="A12" s="71"/>
      <c r="B12" s="71"/>
      <c r="C12" s="71"/>
      <c r="D12" s="71"/>
      <c r="E12" s="72">
        <f aca="true" t="shared" si="0" ref="E12:E20">SUM(F12:G12)</f>
        <v>0</v>
      </c>
      <c r="F12" s="73"/>
      <c r="G12" s="73"/>
    </row>
    <row r="13" spans="1:7" s="60" customFormat="1" ht="28.5" customHeight="1">
      <c r="A13" s="71"/>
      <c r="B13" s="71"/>
      <c r="C13" s="71"/>
      <c r="D13" s="71"/>
      <c r="E13" s="72"/>
      <c r="F13" s="73"/>
      <c r="G13" s="73"/>
    </row>
    <row r="14" spans="1:7" s="60" customFormat="1" ht="28.5" customHeight="1">
      <c r="A14" s="71"/>
      <c r="B14" s="71"/>
      <c r="C14" s="71"/>
      <c r="D14" s="71"/>
      <c r="E14" s="72"/>
      <c r="F14" s="73"/>
      <c r="G14" s="73"/>
    </row>
    <row r="15" spans="1:7" s="60" customFormat="1" ht="28.5" customHeight="1">
      <c r="A15" s="71"/>
      <c r="B15" s="71"/>
      <c r="C15" s="71"/>
      <c r="D15" s="71"/>
      <c r="E15" s="72">
        <f t="shared" si="0"/>
        <v>0</v>
      </c>
      <c r="F15" s="73"/>
      <c r="G15" s="73"/>
    </row>
    <row r="16" spans="1:7" s="60" customFormat="1" ht="28.5" customHeight="1">
      <c r="A16" s="71"/>
      <c r="B16" s="71"/>
      <c r="C16" s="71"/>
      <c r="D16" s="71"/>
      <c r="E16" s="73">
        <f t="shared" si="0"/>
        <v>0</v>
      </c>
      <c r="F16" s="73"/>
      <c r="G16" s="73"/>
    </row>
    <row r="17" spans="1:7" s="60" customFormat="1" ht="28.5" customHeight="1">
      <c r="A17" s="71"/>
      <c r="B17" s="71"/>
      <c r="C17" s="71"/>
      <c r="D17" s="71"/>
      <c r="E17" s="73">
        <f t="shared" si="0"/>
        <v>0</v>
      </c>
      <c r="F17" s="73"/>
      <c r="G17" s="73"/>
    </row>
    <row r="18" spans="1:7" s="60" customFormat="1" ht="28.5" customHeight="1">
      <c r="A18" s="71"/>
      <c r="B18" s="71"/>
      <c r="C18" s="71"/>
      <c r="D18" s="71"/>
      <c r="E18" s="73">
        <f t="shared" si="0"/>
        <v>0</v>
      </c>
      <c r="F18" s="73"/>
      <c r="G18" s="73"/>
    </row>
    <row r="19" spans="1:7" s="60" customFormat="1" ht="28.5" customHeight="1">
      <c r="A19" s="71"/>
      <c r="B19" s="71"/>
      <c r="C19" s="71"/>
      <c r="D19" s="71"/>
      <c r="E19" s="73">
        <f t="shared" si="0"/>
        <v>0</v>
      </c>
      <c r="F19" s="73"/>
      <c r="G19" s="73"/>
    </row>
    <row r="20" spans="1:7" s="60" customFormat="1" ht="28.5" customHeight="1">
      <c r="A20" s="71"/>
      <c r="B20" s="71"/>
      <c r="C20" s="71"/>
      <c r="D20" s="71"/>
      <c r="E20" s="73">
        <f t="shared" si="0"/>
        <v>0</v>
      </c>
      <c r="F20" s="73"/>
      <c r="G20" s="73"/>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9"/>
  <sheetViews>
    <sheetView workbookViewId="0" topLeftCell="A1">
      <pane xSplit="1" ySplit="5" topLeftCell="B6" activePane="bottomRight" state="frozen"/>
      <selection pane="bottomRight" activeCell="E11" sqref="E11"/>
    </sheetView>
  </sheetViews>
  <sheetFormatPr defaultColWidth="8.75390625" defaultRowHeight="14.25"/>
  <cols>
    <col min="1" max="1" width="5.625" style="3" customWidth="1"/>
    <col min="2" max="2" width="30.625" style="0" customWidth="1"/>
    <col min="3" max="3" width="58.50390625" style="0" customWidth="1"/>
    <col min="4" max="7" width="15.625" style="0" customWidth="1"/>
    <col min="8" max="9" width="18.125" style="0" customWidth="1"/>
  </cols>
  <sheetData>
    <row r="1" spans="1:3" s="18" customFormat="1" ht="27" customHeight="1">
      <c r="A1" s="20" t="s">
        <v>323</v>
      </c>
      <c r="B1" s="20"/>
      <c r="C1" s="4"/>
    </row>
    <row r="2" spans="1:9" s="18" customFormat="1" ht="27" customHeight="1">
      <c r="A2" s="5" t="s">
        <v>324</v>
      </c>
      <c r="B2" s="5"/>
      <c r="C2" s="5"/>
      <c r="D2" s="5"/>
      <c r="E2" s="5"/>
      <c r="F2" s="5"/>
      <c r="G2" s="5"/>
      <c r="H2" s="5"/>
      <c r="I2" s="5"/>
    </row>
    <row r="3" spans="1:9" ht="15">
      <c r="A3" s="34"/>
      <c r="B3" s="35"/>
      <c r="C3" s="35"/>
      <c r="D3" s="35"/>
      <c r="E3" s="35"/>
      <c r="F3" s="35"/>
      <c r="I3" s="59" t="s">
        <v>3</v>
      </c>
    </row>
    <row r="4" spans="1:9" s="1" customFormat="1" ht="19.5" customHeight="1">
      <c r="A4" s="36" t="s">
        <v>325</v>
      </c>
      <c r="B4" s="36" t="s">
        <v>308</v>
      </c>
      <c r="C4" s="37" t="s">
        <v>326</v>
      </c>
      <c r="D4" s="36" t="s">
        <v>327</v>
      </c>
      <c r="E4" s="36"/>
      <c r="F4" s="36"/>
      <c r="G4" s="36"/>
      <c r="H4" s="36" t="s">
        <v>328</v>
      </c>
      <c r="I4" s="36" t="s">
        <v>329</v>
      </c>
    </row>
    <row r="5" spans="1:9" s="1" customFormat="1" ht="19.5" customHeight="1">
      <c r="A5" s="36"/>
      <c r="B5" s="36"/>
      <c r="C5" s="38"/>
      <c r="D5" s="36" t="s">
        <v>330</v>
      </c>
      <c r="E5" s="36" t="s">
        <v>77</v>
      </c>
      <c r="F5" s="36" t="s">
        <v>78</v>
      </c>
      <c r="G5" s="36" t="s">
        <v>331</v>
      </c>
      <c r="H5" s="36"/>
      <c r="I5" s="36"/>
    </row>
    <row r="6" spans="1:9" s="1" customFormat="1" ht="19.5" customHeight="1">
      <c r="A6" s="39" t="s">
        <v>213</v>
      </c>
      <c r="B6" s="40"/>
      <c r="C6" s="40"/>
      <c r="D6" s="41">
        <f>SUM(D7:D23)</f>
        <v>0</v>
      </c>
      <c r="E6" s="41">
        <f>SUM(E7:E23)</f>
        <v>0</v>
      </c>
      <c r="F6" s="41">
        <f>SUM(F7:F23)</f>
        <v>0</v>
      </c>
      <c r="G6" s="41">
        <f>SUM(G7:G23)</f>
        <v>0</v>
      </c>
      <c r="H6" s="42"/>
      <c r="I6" s="42"/>
    </row>
    <row r="7" spans="1:9" ht="19.5" customHeight="1">
      <c r="A7" s="28">
        <v>1</v>
      </c>
      <c r="B7" s="43"/>
      <c r="C7" s="44"/>
      <c r="D7" s="45">
        <v>0</v>
      </c>
      <c r="E7" s="46"/>
      <c r="F7" s="47"/>
      <c r="G7" s="47"/>
      <c r="H7" s="48"/>
      <c r="I7" s="53"/>
    </row>
    <row r="8" spans="1:9" ht="19.5" customHeight="1">
      <c r="A8" s="28">
        <v>2</v>
      </c>
      <c r="B8" s="49"/>
      <c r="C8" s="50"/>
      <c r="D8" s="45">
        <v>0</v>
      </c>
      <c r="E8" s="46"/>
      <c r="F8" s="47"/>
      <c r="G8" s="47"/>
      <c r="H8" s="48"/>
      <c r="I8" s="53"/>
    </row>
    <row r="9" spans="1:9" ht="19.5" customHeight="1">
      <c r="A9" s="28">
        <v>3</v>
      </c>
      <c r="B9" s="28"/>
      <c r="C9" s="28"/>
      <c r="D9" s="45">
        <f aca="true" t="shared" si="0" ref="D8:D23">SUM(E9:G9)</f>
        <v>0</v>
      </c>
      <c r="E9" s="51"/>
      <c r="F9" s="52"/>
      <c r="G9" s="52"/>
      <c r="H9" s="53"/>
      <c r="I9" s="53"/>
    </row>
    <row r="10" spans="1:9" ht="19.5" customHeight="1">
      <c r="A10" s="28" t="s">
        <v>332</v>
      </c>
      <c r="B10" s="28"/>
      <c r="C10" s="28"/>
      <c r="D10" s="45">
        <f t="shared" si="0"/>
        <v>0</v>
      </c>
      <c r="E10" s="51"/>
      <c r="F10" s="52"/>
      <c r="G10" s="52"/>
      <c r="H10" s="53"/>
      <c r="I10" s="53"/>
    </row>
    <row r="11" spans="1:9" ht="19.5" customHeight="1">
      <c r="A11" s="54"/>
      <c r="B11" s="54"/>
      <c r="C11" s="54"/>
      <c r="D11" s="45">
        <f t="shared" si="0"/>
        <v>0</v>
      </c>
      <c r="E11" s="52"/>
      <c r="F11" s="52"/>
      <c r="G11" s="52"/>
      <c r="H11" s="53"/>
      <c r="I11" s="53"/>
    </row>
    <row r="12" spans="1:9" ht="19.5" customHeight="1">
      <c r="A12" s="53"/>
      <c r="B12" s="53"/>
      <c r="C12" s="53"/>
      <c r="D12" s="45">
        <f t="shared" si="0"/>
        <v>0</v>
      </c>
      <c r="E12" s="55"/>
      <c r="F12" s="55"/>
      <c r="G12" s="55"/>
      <c r="H12" s="53"/>
      <c r="I12" s="53"/>
    </row>
    <row r="13" spans="1:9" ht="19.5" customHeight="1">
      <c r="A13" s="56"/>
      <c r="B13" s="53"/>
      <c r="C13" s="53"/>
      <c r="D13" s="45">
        <f t="shared" si="0"/>
        <v>0</v>
      </c>
      <c r="E13" s="55"/>
      <c r="F13" s="55"/>
      <c r="G13" s="55"/>
      <c r="H13" s="53"/>
      <c r="I13" s="53"/>
    </row>
    <row r="14" spans="1:9" ht="19.5" customHeight="1">
      <c r="A14" s="56"/>
      <c r="B14" s="53"/>
      <c r="C14" s="53"/>
      <c r="D14" s="45">
        <f t="shared" si="0"/>
        <v>0</v>
      </c>
      <c r="E14" s="55"/>
      <c r="F14" s="55"/>
      <c r="G14" s="55"/>
      <c r="H14" s="53"/>
      <c r="I14" s="53"/>
    </row>
    <row r="15" spans="1:9" ht="19.5" customHeight="1">
      <c r="A15" s="56"/>
      <c r="B15" s="53"/>
      <c r="C15" s="53"/>
      <c r="D15" s="45">
        <f t="shared" si="0"/>
        <v>0</v>
      </c>
      <c r="E15" s="55"/>
      <c r="F15" s="55"/>
      <c r="G15" s="55"/>
      <c r="H15" s="53"/>
      <c r="I15" s="53"/>
    </row>
    <row r="16" spans="1:9" ht="19.5" customHeight="1">
      <c r="A16" s="56"/>
      <c r="B16" s="53"/>
      <c r="C16" s="53"/>
      <c r="D16" s="45">
        <f t="shared" si="0"/>
        <v>0</v>
      </c>
      <c r="E16" s="55"/>
      <c r="F16" s="55"/>
      <c r="G16" s="55"/>
      <c r="H16" s="53"/>
      <c r="I16" s="53"/>
    </row>
    <row r="17" spans="1:9" ht="19.5" customHeight="1">
      <c r="A17" s="56"/>
      <c r="B17" s="53"/>
      <c r="C17" s="53"/>
      <c r="D17" s="45">
        <f t="shared" si="0"/>
        <v>0</v>
      </c>
      <c r="E17" s="55"/>
      <c r="F17" s="55"/>
      <c r="G17" s="55"/>
      <c r="H17" s="53"/>
      <c r="I17" s="53"/>
    </row>
    <row r="18" spans="1:9" ht="19.5" customHeight="1">
      <c r="A18" s="56"/>
      <c r="B18" s="53"/>
      <c r="C18" s="53"/>
      <c r="D18" s="45">
        <f t="shared" si="0"/>
        <v>0</v>
      </c>
      <c r="E18" s="55"/>
      <c r="F18" s="55"/>
      <c r="G18" s="55"/>
      <c r="H18" s="53"/>
      <c r="I18" s="53"/>
    </row>
    <row r="19" spans="1:9" ht="19.5" customHeight="1">
      <c r="A19" s="56"/>
      <c r="B19" s="53"/>
      <c r="C19" s="53"/>
      <c r="D19" s="45">
        <f t="shared" si="0"/>
        <v>0</v>
      </c>
      <c r="E19" s="55"/>
      <c r="F19" s="55"/>
      <c r="G19" s="55"/>
      <c r="H19" s="53"/>
      <c r="I19" s="53"/>
    </row>
    <row r="20" spans="1:9" ht="19.5" customHeight="1">
      <c r="A20" s="56"/>
      <c r="B20" s="53"/>
      <c r="C20" s="53"/>
      <c r="D20" s="45">
        <f t="shared" si="0"/>
        <v>0</v>
      </c>
      <c r="E20" s="55"/>
      <c r="F20" s="55"/>
      <c r="G20" s="55"/>
      <c r="H20" s="53"/>
      <c r="I20" s="53"/>
    </row>
    <row r="21" spans="1:9" ht="19.5" customHeight="1">
      <c r="A21" s="56"/>
      <c r="B21" s="53"/>
      <c r="C21" s="53"/>
      <c r="D21" s="45">
        <f t="shared" si="0"/>
        <v>0</v>
      </c>
      <c r="E21" s="55"/>
      <c r="F21" s="55"/>
      <c r="G21" s="55"/>
      <c r="H21" s="53"/>
      <c r="I21" s="53"/>
    </row>
    <row r="22" spans="1:9" ht="19.5" customHeight="1">
      <c r="A22" s="56"/>
      <c r="B22" s="53"/>
      <c r="C22" s="53"/>
      <c r="D22" s="45">
        <f t="shared" si="0"/>
        <v>0</v>
      </c>
      <c r="E22" s="55"/>
      <c r="F22" s="55"/>
      <c r="G22" s="55"/>
      <c r="H22" s="53"/>
      <c r="I22" s="53"/>
    </row>
    <row r="23" spans="1:9" ht="19.5" customHeight="1">
      <c r="A23" s="56"/>
      <c r="B23" s="53"/>
      <c r="C23" s="53"/>
      <c r="D23" s="45">
        <f t="shared" si="0"/>
        <v>0</v>
      </c>
      <c r="E23" s="55"/>
      <c r="F23" s="55"/>
      <c r="G23" s="55"/>
      <c r="H23" s="53"/>
      <c r="I23" s="53"/>
    </row>
    <row r="24" spans="1:9" ht="15">
      <c r="A24" s="57" t="s">
        <v>333</v>
      </c>
      <c r="B24" s="57"/>
      <c r="C24" s="57"/>
      <c r="D24" s="57"/>
      <c r="E24" s="57"/>
      <c r="F24" s="57"/>
      <c r="G24" s="57"/>
      <c r="H24" s="57"/>
      <c r="I24" s="57"/>
    </row>
    <row r="29" ht="15">
      <c r="D29" s="58" t="s">
        <v>334</v>
      </c>
    </row>
  </sheetData>
  <sheetProtection/>
  <mergeCells count="9">
    <mergeCell ref="A2:I2"/>
    <mergeCell ref="D4:G4"/>
    <mergeCell ref="A6:C6"/>
    <mergeCell ref="A24:I24"/>
    <mergeCell ref="A4:A5"/>
    <mergeCell ref="B4:B5"/>
    <mergeCell ref="C4:C5"/>
    <mergeCell ref="H4:H5"/>
    <mergeCell ref="I4:I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5" tint="0.7999799847602844"/>
  </sheetPr>
  <dimension ref="A1:K27"/>
  <sheetViews>
    <sheetView workbookViewId="0" topLeftCell="A1">
      <selection activeCell="F23" sqref="F23"/>
    </sheetView>
  </sheetViews>
  <sheetFormatPr defaultColWidth="8.75390625" defaultRowHeight="14.25"/>
  <cols>
    <col min="1" max="1" width="5.625" style="19" customWidth="1"/>
    <col min="2" max="2" width="30.625" style="0" customWidth="1"/>
    <col min="3" max="7" width="20.125" style="0" customWidth="1"/>
    <col min="8" max="11" width="12.625" style="0" customWidth="1"/>
  </cols>
  <sheetData>
    <row r="1" spans="1:3" s="18" customFormat="1" ht="27" customHeight="1">
      <c r="A1" s="20" t="s">
        <v>335</v>
      </c>
      <c r="B1" s="4"/>
      <c r="C1" s="4"/>
    </row>
    <row r="2" spans="1:8" s="18" customFormat="1" ht="27" customHeight="1">
      <c r="A2" s="21"/>
      <c r="B2" s="5" t="s">
        <v>336</v>
      </c>
      <c r="C2" s="5"/>
      <c r="D2" s="5"/>
      <c r="E2" s="5"/>
      <c r="F2" s="5"/>
      <c r="G2" s="5"/>
      <c r="H2" s="22"/>
    </row>
    <row r="3" spans="2:11" ht="19.5" customHeight="1">
      <c r="B3" s="3"/>
      <c r="K3" s="33" t="s">
        <v>3</v>
      </c>
    </row>
    <row r="4" spans="1:11" ht="19.5" customHeight="1">
      <c r="A4" s="23" t="s">
        <v>325</v>
      </c>
      <c r="B4" s="24" t="s">
        <v>308</v>
      </c>
      <c r="C4" s="24" t="s">
        <v>337</v>
      </c>
      <c r="D4" s="24" t="s">
        <v>338</v>
      </c>
      <c r="E4" s="24" t="s">
        <v>339</v>
      </c>
      <c r="F4" s="24" t="s">
        <v>340</v>
      </c>
      <c r="G4" s="24" t="s">
        <v>341</v>
      </c>
      <c r="H4" s="25" t="s">
        <v>327</v>
      </c>
      <c r="I4" s="25"/>
      <c r="J4" s="25"/>
      <c r="K4" s="25"/>
    </row>
    <row r="5" spans="1:11" s="1" customFormat="1" ht="19.5" customHeight="1">
      <c r="A5" s="23"/>
      <c r="B5" s="24"/>
      <c r="C5" s="24" t="s">
        <v>337</v>
      </c>
      <c r="D5" s="24" t="s">
        <v>338</v>
      </c>
      <c r="E5" s="24" t="s">
        <v>339</v>
      </c>
      <c r="F5" s="24" t="s">
        <v>340</v>
      </c>
      <c r="G5" s="24" t="s">
        <v>341</v>
      </c>
      <c r="H5" s="25" t="s">
        <v>342</v>
      </c>
      <c r="I5" s="25" t="s">
        <v>77</v>
      </c>
      <c r="J5" s="25" t="s">
        <v>78</v>
      </c>
      <c r="K5" s="25" t="s">
        <v>79</v>
      </c>
    </row>
    <row r="6" spans="1:11" s="1" customFormat="1" ht="19.5" customHeight="1">
      <c r="A6" s="26" t="s">
        <v>312</v>
      </c>
      <c r="B6" s="26"/>
      <c r="C6" s="26"/>
      <c r="D6" s="26"/>
      <c r="E6" s="26"/>
      <c r="F6" s="26"/>
      <c r="G6" s="26"/>
      <c r="H6" s="27">
        <f>SUM(H7:H23)</f>
        <v>0</v>
      </c>
      <c r="I6" s="27">
        <f>SUM(I7:I23)</f>
        <v>0</v>
      </c>
      <c r="J6" s="27">
        <f>SUM(J7:J23)</f>
        <v>0</v>
      </c>
      <c r="K6" s="27">
        <f>SUM(K7:K23)</f>
        <v>0</v>
      </c>
    </row>
    <row r="7" spans="1:11" ht="19.5" customHeight="1">
      <c r="A7" s="28">
        <v>1</v>
      </c>
      <c r="B7" s="28"/>
      <c r="C7" s="28"/>
      <c r="D7" s="29"/>
      <c r="E7" s="30"/>
      <c r="F7" s="30"/>
      <c r="G7" s="31"/>
      <c r="H7" s="27">
        <f>SUM(I7:K7)</f>
        <v>0</v>
      </c>
      <c r="I7" s="27"/>
      <c r="J7" s="27"/>
      <c r="K7" s="27"/>
    </row>
    <row r="8" spans="1:11" ht="19.5" customHeight="1">
      <c r="A8" s="28">
        <v>2</v>
      </c>
      <c r="B8" s="28"/>
      <c r="C8" s="28"/>
      <c r="D8" s="29"/>
      <c r="E8" s="30"/>
      <c r="F8" s="30"/>
      <c r="G8" s="31"/>
      <c r="H8" s="27">
        <f aca="true" t="shared" si="0" ref="H8:H23">SUM(I8:K8)</f>
        <v>0</v>
      </c>
      <c r="I8" s="27"/>
      <c r="J8" s="27"/>
      <c r="K8" s="27"/>
    </row>
    <row r="9" spans="1:11" ht="19.5" customHeight="1">
      <c r="A9" s="28">
        <v>3</v>
      </c>
      <c r="B9" s="28"/>
      <c r="C9" s="28"/>
      <c r="D9" s="29"/>
      <c r="E9" s="30"/>
      <c r="F9" s="30"/>
      <c r="G9" s="31"/>
      <c r="H9" s="27">
        <f t="shared" si="0"/>
        <v>0</v>
      </c>
      <c r="I9" s="27"/>
      <c r="J9" s="27"/>
      <c r="K9" s="27"/>
    </row>
    <row r="10" spans="1:11" ht="19.5" customHeight="1">
      <c r="A10" s="28" t="s">
        <v>332</v>
      </c>
      <c r="B10" s="28"/>
      <c r="C10" s="28"/>
      <c r="D10" s="29"/>
      <c r="E10" s="30"/>
      <c r="F10" s="30"/>
      <c r="G10" s="31"/>
      <c r="H10" s="27">
        <f t="shared" si="0"/>
        <v>0</v>
      </c>
      <c r="I10" s="27"/>
      <c r="J10" s="27"/>
      <c r="K10" s="27"/>
    </row>
    <row r="11" spans="1:11" ht="19.5" customHeight="1">
      <c r="A11" s="28"/>
      <c r="B11" s="28"/>
      <c r="C11" s="28"/>
      <c r="D11" s="29"/>
      <c r="E11" s="30"/>
      <c r="F11" s="30"/>
      <c r="G11" s="31"/>
      <c r="H11" s="27">
        <f t="shared" si="0"/>
        <v>0</v>
      </c>
      <c r="I11" s="27"/>
      <c r="J11" s="27"/>
      <c r="K11" s="27"/>
    </row>
    <row r="12" spans="1:11" ht="19.5" customHeight="1">
      <c r="A12" s="28"/>
      <c r="B12" s="28"/>
      <c r="C12" s="28"/>
      <c r="D12" s="29"/>
      <c r="E12" s="30"/>
      <c r="F12" s="30"/>
      <c r="G12" s="31"/>
      <c r="H12" s="27">
        <f t="shared" si="0"/>
        <v>0</v>
      </c>
      <c r="I12" s="27"/>
      <c r="J12" s="27"/>
      <c r="K12" s="27"/>
    </row>
    <row r="13" spans="1:11" ht="19.5" customHeight="1">
      <c r="A13" s="28"/>
      <c r="B13" s="28"/>
      <c r="C13" s="28"/>
      <c r="D13" s="29"/>
      <c r="E13" s="30"/>
      <c r="F13" s="30"/>
      <c r="G13" s="31"/>
      <c r="H13" s="27">
        <f t="shared" si="0"/>
        <v>0</v>
      </c>
      <c r="I13" s="27"/>
      <c r="J13" s="27"/>
      <c r="K13" s="27"/>
    </row>
    <row r="14" spans="1:11" ht="19.5" customHeight="1">
      <c r="A14" s="32"/>
      <c r="B14" s="31"/>
      <c r="C14" s="31"/>
      <c r="D14" s="31"/>
      <c r="E14" s="31"/>
      <c r="F14" s="31"/>
      <c r="G14" s="31"/>
      <c r="H14" s="27">
        <f t="shared" si="0"/>
        <v>0</v>
      </c>
      <c r="I14" s="27"/>
      <c r="J14" s="27"/>
      <c r="K14" s="27"/>
    </row>
    <row r="15" spans="1:11" ht="19.5" customHeight="1">
      <c r="A15" s="32"/>
      <c r="B15" s="31"/>
      <c r="C15" s="31"/>
      <c r="D15" s="31"/>
      <c r="E15" s="31"/>
      <c r="F15" s="31"/>
      <c r="G15" s="31"/>
      <c r="H15" s="27">
        <f t="shared" si="0"/>
        <v>0</v>
      </c>
      <c r="I15" s="27"/>
      <c r="J15" s="27"/>
      <c r="K15" s="27"/>
    </row>
    <row r="16" spans="1:11" ht="19.5" customHeight="1">
      <c r="A16" s="32"/>
      <c r="B16" s="31"/>
      <c r="C16" s="31"/>
      <c r="D16" s="31"/>
      <c r="E16" s="31"/>
      <c r="F16" s="31"/>
      <c r="G16" s="31"/>
      <c r="H16" s="27">
        <f t="shared" si="0"/>
        <v>0</v>
      </c>
      <c r="I16" s="27"/>
      <c r="J16" s="27"/>
      <c r="K16" s="27"/>
    </row>
    <row r="17" spans="1:11" ht="19.5" customHeight="1">
      <c r="A17" s="32"/>
      <c r="B17" s="31"/>
      <c r="C17" s="31"/>
      <c r="D17" s="31"/>
      <c r="E17" s="31"/>
      <c r="F17" s="31"/>
      <c r="G17" s="31"/>
      <c r="H17" s="27">
        <f t="shared" si="0"/>
        <v>0</v>
      </c>
      <c r="I17" s="27"/>
      <c r="J17" s="27"/>
      <c r="K17" s="27"/>
    </row>
    <row r="18" spans="1:11" ht="19.5" customHeight="1">
      <c r="A18" s="32"/>
      <c r="B18" s="31"/>
      <c r="C18" s="31"/>
      <c r="D18" s="31"/>
      <c r="E18" s="31"/>
      <c r="F18" s="31"/>
      <c r="G18" s="31"/>
      <c r="H18" s="27">
        <f t="shared" si="0"/>
        <v>0</v>
      </c>
      <c r="I18" s="27"/>
      <c r="J18" s="27"/>
      <c r="K18" s="27"/>
    </row>
    <row r="19" spans="1:11" ht="19.5" customHeight="1">
      <c r="A19" s="32"/>
      <c r="B19" s="31"/>
      <c r="C19" s="31"/>
      <c r="D19" s="31"/>
      <c r="E19" s="31"/>
      <c r="F19" s="31"/>
      <c r="G19" s="31"/>
      <c r="H19" s="27">
        <f t="shared" si="0"/>
        <v>0</v>
      </c>
      <c r="I19" s="27"/>
      <c r="J19" s="27"/>
      <c r="K19" s="27"/>
    </row>
    <row r="20" spans="1:11" ht="19.5" customHeight="1">
      <c r="A20" s="32"/>
      <c r="B20" s="31"/>
      <c r="C20" s="31"/>
      <c r="D20" s="31"/>
      <c r="E20" s="31"/>
      <c r="F20" s="31"/>
      <c r="G20" s="31"/>
      <c r="H20" s="27">
        <f t="shared" si="0"/>
        <v>0</v>
      </c>
      <c r="I20" s="27"/>
      <c r="J20" s="27"/>
      <c r="K20" s="27"/>
    </row>
    <row r="21" spans="1:11" ht="19.5" customHeight="1">
      <c r="A21" s="32"/>
      <c r="B21" s="31"/>
      <c r="C21" s="31"/>
      <c r="D21" s="31"/>
      <c r="E21" s="31"/>
      <c r="F21" s="31"/>
      <c r="G21" s="31"/>
      <c r="H21" s="27">
        <f t="shared" si="0"/>
        <v>0</v>
      </c>
      <c r="I21" s="27"/>
      <c r="J21" s="27"/>
      <c r="K21" s="27"/>
    </row>
    <row r="22" spans="1:11" ht="19.5" customHeight="1">
      <c r="A22" s="32"/>
      <c r="B22" s="31"/>
      <c r="C22" s="31"/>
      <c r="D22" s="31"/>
      <c r="E22" s="31"/>
      <c r="F22" s="31"/>
      <c r="G22" s="31"/>
      <c r="H22" s="27">
        <f t="shared" si="0"/>
        <v>0</v>
      </c>
      <c r="I22" s="27"/>
      <c r="J22" s="27"/>
      <c r="K22" s="27"/>
    </row>
    <row r="23" spans="1:11" ht="19.5" customHeight="1">
      <c r="A23" s="32"/>
      <c r="B23" s="31"/>
      <c r="C23" s="31"/>
      <c r="D23" s="31"/>
      <c r="E23" s="31"/>
      <c r="F23" s="31"/>
      <c r="G23" s="31"/>
      <c r="H23" s="27">
        <f t="shared" si="0"/>
        <v>0</v>
      </c>
      <c r="I23" s="27"/>
      <c r="J23" s="27"/>
      <c r="K23" s="27"/>
    </row>
    <row r="27" ht="15">
      <c r="E27" t="s">
        <v>343</v>
      </c>
    </row>
  </sheetData>
  <sheetProtection/>
  <mergeCells count="10">
    <mergeCell ref="B2:G2"/>
    <mergeCell ref="H4:K4"/>
    <mergeCell ref="A6:G6"/>
    <mergeCell ref="A4:A5"/>
    <mergeCell ref="B4:B5"/>
    <mergeCell ref="C4:C5"/>
    <mergeCell ref="D4:D5"/>
    <mergeCell ref="E4:E5"/>
    <mergeCell ref="F4:F5"/>
    <mergeCell ref="G4:G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5" tint="0.7999799847602844"/>
  </sheetPr>
  <dimension ref="A1:C149"/>
  <sheetViews>
    <sheetView workbookViewId="0" topLeftCell="A1">
      <pane xSplit="2" ySplit="6" topLeftCell="C47" activePane="bottomRight" state="frozen"/>
      <selection pane="bottomRight" activeCell="D53" sqref="D53"/>
    </sheetView>
  </sheetViews>
  <sheetFormatPr defaultColWidth="8.75390625" defaultRowHeight="14.25"/>
  <cols>
    <col min="1" max="1" width="8.625" style="3" customWidth="1"/>
    <col min="2" max="2" width="54.25390625" style="0" customWidth="1"/>
    <col min="3" max="3" width="14.00390625" style="0" customWidth="1"/>
  </cols>
  <sheetData>
    <row r="1" spans="1:2" ht="15">
      <c r="A1" s="4" t="s">
        <v>344</v>
      </c>
      <c r="B1" s="4"/>
    </row>
    <row r="2" spans="1:2" ht="15">
      <c r="A2" s="4"/>
      <c r="B2" s="4"/>
    </row>
    <row r="3" spans="1:2" ht="15">
      <c r="A3" s="4"/>
      <c r="B3" s="4"/>
    </row>
    <row r="4" spans="1:3" ht="20.25">
      <c r="A4" s="5" t="s">
        <v>345</v>
      </c>
      <c r="B4" s="5"/>
      <c r="C4" s="5"/>
    </row>
    <row r="5" spans="1:3" ht="15">
      <c r="A5" s="6"/>
      <c r="B5" s="6"/>
      <c r="C5" s="7" t="s">
        <v>3</v>
      </c>
    </row>
    <row r="6" spans="1:3" s="1" customFormat="1" ht="22.5" customHeight="1">
      <c r="A6" s="8" t="s">
        <v>325</v>
      </c>
      <c r="B6" s="8" t="s">
        <v>308</v>
      </c>
      <c r="C6" s="8" t="s">
        <v>346</v>
      </c>
    </row>
    <row r="7" spans="1:3" s="1" customFormat="1" ht="22.5" customHeight="1">
      <c r="A7" s="9" t="s">
        <v>213</v>
      </c>
      <c r="B7" s="10"/>
      <c r="C7" s="11">
        <f>SUM(C8:C60)</f>
        <v>62925530.24</v>
      </c>
    </row>
    <row r="8" spans="1:3" ht="27" customHeight="1">
      <c r="A8" s="12">
        <v>1</v>
      </c>
      <c r="B8" s="13" t="s">
        <v>347</v>
      </c>
      <c r="C8" s="14">
        <v>5950000</v>
      </c>
    </row>
    <row r="9" spans="1:3" ht="27" customHeight="1">
      <c r="A9" s="12">
        <v>2</v>
      </c>
      <c r="B9" s="13" t="s">
        <v>348</v>
      </c>
      <c r="C9" s="14">
        <v>4476000</v>
      </c>
    </row>
    <row r="10" spans="1:3" ht="27" customHeight="1">
      <c r="A10" s="12">
        <v>3</v>
      </c>
      <c r="B10" s="13" t="s">
        <v>349</v>
      </c>
      <c r="C10" s="14">
        <v>3650000</v>
      </c>
    </row>
    <row r="11" spans="1:3" ht="27" customHeight="1">
      <c r="A11" s="12">
        <v>4</v>
      </c>
      <c r="B11" s="13" t="s">
        <v>350</v>
      </c>
      <c r="C11" s="14">
        <v>370500</v>
      </c>
    </row>
    <row r="12" spans="1:3" ht="27" customHeight="1">
      <c r="A12" s="12">
        <v>5</v>
      </c>
      <c r="B12" s="13" t="s">
        <v>351</v>
      </c>
      <c r="C12" s="14">
        <v>80000</v>
      </c>
    </row>
    <row r="13" spans="1:3" ht="27" customHeight="1">
      <c r="A13" s="12">
        <v>6</v>
      </c>
      <c r="B13" s="13" t="s">
        <v>352</v>
      </c>
      <c r="C13" s="14">
        <v>1463755.2</v>
      </c>
    </row>
    <row r="14" spans="1:3" ht="27" customHeight="1">
      <c r="A14" s="12">
        <v>7</v>
      </c>
      <c r="B14" s="13" t="s">
        <v>353</v>
      </c>
      <c r="C14" s="14">
        <v>1223640</v>
      </c>
    </row>
    <row r="15" spans="1:3" ht="27" customHeight="1">
      <c r="A15" s="12">
        <v>8</v>
      </c>
      <c r="B15" s="13" t="s">
        <v>354</v>
      </c>
      <c r="C15" s="14">
        <v>1306321</v>
      </c>
    </row>
    <row r="16" spans="1:3" ht="27" customHeight="1">
      <c r="A16" s="12">
        <v>9</v>
      </c>
      <c r="B16" s="13" t="s">
        <v>355</v>
      </c>
      <c r="C16" s="14">
        <v>482000</v>
      </c>
    </row>
    <row r="17" spans="1:3" ht="27" customHeight="1">
      <c r="A17" s="12">
        <v>10</v>
      </c>
      <c r="B17" s="13" t="s">
        <v>356</v>
      </c>
      <c r="C17" s="14">
        <v>504000</v>
      </c>
    </row>
    <row r="18" spans="1:3" ht="27" customHeight="1">
      <c r="A18" s="12">
        <v>11</v>
      </c>
      <c r="B18" s="13" t="s">
        <v>357</v>
      </c>
      <c r="C18" s="14">
        <v>486720</v>
      </c>
    </row>
    <row r="19" spans="1:3" s="2" customFormat="1" ht="27" customHeight="1">
      <c r="A19" s="12">
        <v>12</v>
      </c>
      <c r="B19" s="15" t="s">
        <v>358</v>
      </c>
      <c r="C19" s="14">
        <v>5000</v>
      </c>
    </row>
    <row r="20" spans="1:3" ht="27" customHeight="1">
      <c r="A20" s="12">
        <v>13</v>
      </c>
      <c r="B20" s="13" t="s">
        <v>359</v>
      </c>
      <c r="C20" s="14">
        <v>11932264.73</v>
      </c>
    </row>
    <row r="21" spans="1:3" ht="27" customHeight="1">
      <c r="A21" s="12">
        <v>14</v>
      </c>
      <c r="B21" s="13" t="s">
        <v>360</v>
      </c>
      <c r="C21" s="14">
        <v>120000</v>
      </c>
    </row>
    <row r="22" spans="1:3" ht="27" customHeight="1">
      <c r="A22" s="12">
        <v>15</v>
      </c>
      <c r="B22" s="13" t="s">
        <v>361</v>
      </c>
      <c r="C22" s="14">
        <v>54000</v>
      </c>
    </row>
    <row r="23" spans="1:3" ht="15">
      <c r="A23" s="12">
        <v>16</v>
      </c>
      <c r="B23" s="13" t="s">
        <v>362</v>
      </c>
      <c r="C23" s="14">
        <v>120000</v>
      </c>
    </row>
    <row r="24" spans="1:3" ht="15">
      <c r="A24" s="12">
        <v>17</v>
      </c>
      <c r="B24" s="13" t="s">
        <v>363</v>
      </c>
      <c r="C24" s="14">
        <v>139600</v>
      </c>
    </row>
    <row r="25" spans="1:3" ht="15">
      <c r="A25" s="12">
        <v>18</v>
      </c>
      <c r="B25" s="13" t="s">
        <v>364</v>
      </c>
      <c r="C25" s="14">
        <v>640056</v>
      </c>
    </row>
    <row r="26" spans="1:3" ht="15">
      <c r="A26" s="12">
        <v>19</v>
      </c>
      <c r="B26" s="13" t="s">
        <v>357</v>
      </c>
      <c r="C26" s="14">
        <v>730080</v>
      </c>
    </row>
    <row r="27" spans="1:3" ht="15">
      <c r="A27" s="12">
        <v>20</v>
      </c>
      <c r="B27" s="13" t="s">
        <v>365</v>
      </c>
      <c r="C27" s="14">
        <v>67281</v>
      </c>
    </row>
    <row r="28" spans="1:3" ht="15">
      <c r="A28" s="12">
        <v>21</v>
      </c>
      <c r="B28" s="13" t="s">
        <v>356</v>
      </c>
      <c r="C28" s="14">
        <v>984780</v>
      </c>
    </row>
    <row r="29" spans="1:3" ht="15">
      <c r="A29" s="12">
        <v>22</v>
      </c>
      <c r="B29" s="13" t="s">
        <v>366</v>
      </c>
      <c r="C29" s="14">
        <v>476050</v>
      </c>
    </row>
    <row r="30" spans="1:3" ht="15">
      <c r="A30" s="12">
        <v>23</v>
      </c>
      <c r="B30" s="13" t="s">
        <v>367</v>
      </c>
      <c r="C30" s="14">
        <v>800</v>
      </c>
    </row>
    <row r="31" spans="1:3" ht="15">
      <c r="A31" s="12">
        <v>24</v>
      </c>
      <c r="B31" s="13" t="s">
        <v>368</v>
      </c>
      <c r="C31" s="14">
        <v>136800</v>
      </c>
    </row>
    <row r="32" spans="1:3" ht="15">
      <c r="A32" s="12">
        <v>25</v>
      </c>
      <c r="B32" s="13" t="s">
        <v>369</v>
      </c>
      <c r="C32" s="14">
        <v>20000</v>
      </c>
    </row>
    <row r="33" spans="1:3" ht="15">
      <c r="A33" s="12">
        <v>26</v>
      </c>
      <c r="B33" s="13" t="s">
        <v>356</v>
      </c>
      <c r="C33" s="14">
        <v>733000</v>
      </c>
    </row>
    <row r="34" spans="1:3" ht="15">
      <c r="A34" s="12">
        <v>27</v>
      </c>
      <c r="B34" s="13" t="s">
        <v>370</v>
      </c>
      <c r="C34" s="14">
        <v>30000</v>
      </c>
    </row>
    <row r="35" spans="1:3" ht="15">
      <c r="A35" s="12">
        <v>28</v>
      </c>
      <c r="B35" s="13" t="s">
        <v>371</v>
      </c>
      <c r="C35" s="14">
        <v>200000</v>
      </c>
    </row>
    <row r="36" spans="1:3" ht="15">
      <c r="A36" s="12">
        <v>29</v>
      </c>
      <c r="B36" s="13" t="s">
        <v>372</v>
      </c>
      <c r="C36" s="14">
        <v>500000</v>
      </c>
    </row>
    <row r="37" spans="1:3" ht="15">
      <c r="A37" s="12">
        <v>30</v>
      </c>
      <c r="B37" s="13" t="s">
        <v>373</v>
      </c>
      <c r="C37" s="14">
        <v>200000</v>
      </c>
    </row>
    <row r="38" spans="1:3" ht="15">
      <c r="A38" s="12">
        <v>31</v>
      </c>
      <c r="B38" s="13" t="s">
        <v>374</v>
      </c>
      <c r="C38" s="14">
        <v>300000</v>
      </c>
    </row>
    <row r="39" spans="1:3" ht="15">
      <c r="A39" s="12">
        <v>32</v>
      </c>
      <c r="B39" s="13" t="s">
        <v>375</v>
      </c>
      <c r="C39" s="14">
        <v>4810311.78</v>
      </c>
    </row>
    <row r="40" spans="1:3" ht="15">
      <c r="A40" s="12">
        <v>33</v>
      </c>
      <c r="B40" s="13" t="s">
        <v>376</v>
      </c>
      <c r="C40" s="14">
        <v>500000</v>
      </c>
    </row>
    <row r="41" spans="1:3" ht="15">
      <c r="A41" s="12">
        <v>34</v>
      </c>
      <c r="B41" s="13" t="s">
        <v>377</v>
      </c>
      <c r="C41" s="14">
        <v>8228164.88</v>
      </c>
    </row>
    <row r="42" spans="1:3" ht="15">
      <c r="A42" s="12">
        <v>35</v>
      </c>
      <c r="B42" s="13" t="s">
        <v>378</v>
      </c>
      <c r="C42" s="14">
        <v>460000</v>
      </c>
    </row>
    <row r="43" spans="1:3" ht="15">
      <c r="A43" s="12">
        <v>36</v>
      </c>
      <c r="B43" s="13" t="s">
        <v>379</v>
      </c>
      <c r="C43" s="14">
        <v>25000</v>
      </c>
    </row>
    <row r="44" spans="1:3" ht="15">
      <c r="A44" s="12">
        <v>37</v>
      </c>
      <c r="B44" s="13" t="s">
        <v>380</v>
      </c>
      <c r="C44" s="14">
        <v>284100</v>
      </c>
    </row>
    <row r="45" spans="1:3" ht="15">
      <c r="A45" s="12">
        <v>38</v>
      </c>
      <c r="B45" s="13" t="s">
        <v>381</v>
      </c>
      <c r="C45" s="14">
        <v>161000</v>
      </c>
    </row>
    <row r="46" spans="1:3" ht="15">
      <c r="A46" s="12">
        <v>39</v>
      </c>
      <c r="B46" s="13" t="s">
        <v>382</v>
      </c>
      <c r="C46" s="14">
        <v>380000</v>
      </c>
    </row>
    <row r="47" spans="1:3" ht="15">
      <c r="A47" s="12">
        <v>40</v>
      </c>
      <c r="B47" s="13" t="s">
        <v>383</v>
      </c>
      <c r="C47" s="14">
        <v>462540</v>
      </c>
    </row>
    <row r="48" spans="1:3" ht="15">
      <c r="A48" s="12">
        <v>41</v>
      </c>
      <c r="B48" s="13" t="s">
        <v>384</v>
      </c>
      <c r="C48" s="14">
        <v>284100</v>
      </c>
    </row>
    <row r="49" spans="1:3" ht="15">
      <c r="A49" s="12">
        <v>42</v>
      </c>
      <c r="B49" s="13" t="s">
        <v>385</v>
      </c>
      <c r="C49" s="14">
        <v>2502460</v>
      </c>
    </row>
    <row r="50" spans="1:3" ht="15">
      <c r="A50" s="12">
        <v>43</v>
      </c>
      <c r="B50" s="13" t="s">
        <v>386</v>
      </c>
      <c r="C50" s="14">
        <v>1294187.18</v>
      </c>
    </row>
    <row r="51" spans="1:3" ht="15">
      <c r="A51" s="12">
        <v>44</v>
      </c>
      <c r="B51" s="13" t="s">
        <v>387</v>
      </c>
      <c r="C51" s="14">
        <v>21346</v>
      </c>
    </row>
    <row r="52" spans="1:3" ht="15">
      <c r="A52" s="12">
        <v>45</v>
      </c>
      <c r="B52" s="13" t="s">
        <v>388</v>
      </c>
      <c r="C52" s="14">
        <v>1200</v>
      </c>
    </row>
    <row r="53" spans="1:3" ht="15">
      <c r="A53" s="12">
        <v>46</v>
      </c>
      <c r="B53" s="13" t="s">
        <v>389</v>
      </c>
      <c r="C53" s="14">
        <v>194400</v>
      </c>
    </row>
    <row r="54" spans="1:3" ht="15">
      <c r="A54" s="12">
        <v>47</v>
      </c>
      <c r="B54" s="13" t="s">
        <v>390</v>
      </c>
      <c r="C54" s="14">
        <v>2300000</v>
      </c>
    </row>
    <row r="55" spans="1:3" ht="15">
      <c r="A55" s="12">
        <v>48</v>
      </c>
      <c r="B55" s="13" t="s">
        <v>391</v>
      </c>
      <c r="C55" s="14">
        <v>57600</v>
      </c>
    </row>
    <row r="56" spans="1:3" ht="15">
      <c r="A56" s="12">
        <v>49</v>
      </c>
      <c r="B56" s="13" t="s">
        <v>392</v>
      </c>
      <c r="C56" s="14">
        <v>66670</v>
      </c>
    </row>
    <row r="57" spans="1:3" ht="15">
      <c r="A57" s="12">
        <v>50</v>
      </c>
      <c r="B57" s="13" t="s">
        <v>393</v>
      </c>
      <c r="C57" s="14">
        <v>40000</v>
      </c>
    </row>
    <row r="58" spans="1:3" ht="15">
      <c r="A58" s="12">
        <v>51</v>
      </c>
      <c r="B58" s="13" t="s">
        <v>394</v>
      </c>
      <c r="C58" s="14">
        <v>1257531.97</v>
      </c>
    </row>
    <row r="59" spans="1:3" ht="15">
      <c r="A59" s="12">
        <v>52</v>
      </c>
      <c r="B59" s="13" t="s">
        <v>395</v>
      </c>
      <c r="C59" s="14">
        <v>30000</v>
      </c>
    </row>
    <row r="60" spans="1:3" ht="15">
      <c r="A60" s="12">
        <v>53</v>
      </c>
      <c r="B60" s="13" t="s">
        <v>396</v>
      </c>
      <c r="C60" s="14">
        <v>2182270.5</v>
      </c>
    </row>
    <row r="61" spans="1:3" ht="24">
      <c r="A61" s="12">
        <v>54</v>
      </c>
      <c r="B61" s="13" t="s">
        <v>397</v>
      </c>
      <c r="C61" s="14">
        <v>989000</v>
      </c>
    </row>
    <row r="62" spans="1:3" ht="15">
      <c r="A62" s="12">
        <v>55</v>
      </c>
      <c r="B62" s="13" t="s">
        <v>398</v>
      </c>
      <c r="C62" s="14">
        <v>1000000</v>
      </c>
    </row>
    <row r="63" spans="1:3" ht="15">
      <c r="A63" s="12">
        <v>56</v>
      </c>
      <c r="B63" s="13" t="s">
        <v>399</v>
      </c>
      <c r="C63" s="14">
        <v>100000</v>
      </c>
    </row>
    <row r="64" spans="1:3" ht="15">
      <c r="A64" s="12">
        <v>57</v>
      </c>
      <c r="B64" s="13" t="s">
        <v>400</v>
      </c>
      <c r="C64" s="14">
        <v>764000</v>
      </c>
    </row>
    <row r="65" spans="1:3" ht="24">
      <c r="A65" s="12">
        <v>58</v>
      </c>
      <c r="B65" s="13" t="s">
        <v>401</v>
      </c>
      <c r="C65" s="14">
        <v>32320</v>
      </c>
    </row>
    <row r="66" spans="1:3" ht="15">
      <c r="A66" s="12">
        <v>59</v>
      </c>
      <c r="B66" s="13" t="s">
        <v>402</v>
      </c>
      <c r="C66" s="14">
        <v>210000</v>
      </c>
    </row>
    <row r="67" spans="1:3" ht="15">
      <c r="A67" s="12">
        <v>60</v>
      </c>
      <c r="B67" s="13" t="s">
        <v>403</v>
      </c>
      <c r="C67" s="14">
        <v>2760000</v>
      </c>
    </row>
    <row r="68" spans="1:3" ht="15">
      <c r="A68" s="12">
        <v>61</v>
      </c>
      <c r="B68" s="13" t="s">
        <v>404</v>
      </c>
      <c r="C68" s="14">
        <v>14400</v>
      </c>
    </row>
    <row r="69" spans="1:3" ht="15">
      <c r="A69" s="12">
        <v>62</v>
      </c>
      <c r="B69" s="13" t="s">
        <v>405</v>
      </c>
      <c r="C69" s="14">
        <v>10000</v>
      </c>
    </row>
    <row r="70" spans="1:3" ht="15">
      <c r="A70" s="12">
        <v>63</v>
      </c>
      <c r="B70" s="13" t="s">
        <v>406</v>
      </c>
      <c r="C70" s="14">
        <v>2955660</v>
      </c>
    </row>
    <row r="71" spans="1:3" ht="15">
      <c r="A71" s="12">
        <v>64</v>
      </c>
      <c r="B71" s="13" t="s">
        <v>407</v>
      </c>
      <c r="C71" s="14">
        <v>220160.99</v>
      </c>
    </row>
    <row r="72" spans="1:3" ht="15">
      <c r="A72" s="12">
        <v>65</v>
      </c>
      <c r="B72" s="13" t="s">
        <v>408</v>
      </c>
      <c r="C72" s="14">
        <v>1000000</v>
      </c>
    </row>
    <row r="73" spans="1:3" ht="15">
      <c r="A73" s="12">
        <v>66</v>
      </c>
      <c r="B73" s="13" t="s">
        <v>409</v>
      </c>
      <c r="C73" s="14">
        <v>220000</v>
      </c>
    </row>
    <row r="74" spans="1:3" ht="15">
      <c r="A74" s="12">
        <v>67</v>
      </c>
      <c r="B74" s="13" t="s">
        <v>410</v>
      </c>
      <c r="C74" s="14">
        <v>3481.53</v>
      </c>
    </row>
    <row r="75" spans="1:3" ht="15">
      <c r="A75" s="12">
        <v>68</v>
      </c>
      <c r="B75" s="13" t="s">
        <v>411</v>
      </c>
      <c r="C75" s="14">
        <v>250000</v>
      </c>
    </row>
    <row r="76" spans="1:3" ht="15">
      <c r="A76" s="12">
        <v>69</v>
      </c>
      <c r="B76" s="13" t="s">
        <v>412</v>
      </c>
      <c r="C76" s="14">
        <v>2000000</v>
      </c>
    </row>
    <row r="77" spans="1:3" ht="15">
      <c r="A77" s="12">
        <v>70</v>
      </c>
      <c r="B77" s="13" t="s">
        <v>413</v>
      </c>
      <c r="C77" s="14">
        <v>150000</v>
      </c>
    </row>
    <row r="78" spans="1:3" ht="15">
      <c r="A78" s="12">
        <v>71</v>
      </c>
      <c r="B78" s="13" t="s">
        <v>414</v>
      </c>
      <c r="C78" s="14">
        <v>477800</v>
      </c>
    </row>
    <row r="79" spans="1:3" ht="15">
      <c r="A79" s="12">
        <v>72</v>
      </c>
      <c r="B79" s="13" t="s">
        <v>415</v>
      </c>
      <c r="C79" s="14">
        <v>112300</v>
      </c>
    </row>
    <row r="80" spans="1:3" ht="15">
      <c r="A80" s="12">
        <v>73</v>
      </c>
      <c r="B80" s="13" t="s">
        <v>416</v>
      </c>
      <c r="C80" s="14">
        <v>950260</v>
      </c>
    </row>
    <row r="81" spans="1:3" ht="15">
      <c r="A81" s="12">
        <v>74</v>
      </c>
      <c r="B81" s="13" t="s">
        <v>417</v>
      </c>
      <c r="C81" s="14">
        <v>47656.8</v>
      </c>
    </row>
    <row r="82" ht="15">
      <c r="C82" s="16"/>
    </row>
    <row r="83" ht="15">
      <c r="C83" s="16"/>
    </row>
    <row r="84" ht="15">
      <c r="C84" s="16"/>
    </row>
    <row r="85" ht="15">
      <c r="C85" s="16"/>
    </row>
    <row r="86" ht="15">
      <c r="C86" s="16"/>
    </row>
    <row r="87" ht="15">
      <c r="C87" s="16"/>
    </row>
    <row r="88" ht="15">
      <c r="C88" s="16"/>
    </row>
    <row r="89" ht="15">
      <c r="C89" s="16"/>
    </row>
    <row r="90" ht="15">
      <c r="C90" s="16"/>
    </row>
    <row r="91" ht="15">
      <c r="C91" s="16"/>
    </row>
    <row r="92" ht="15">
      <c r="C92" s="16"/>
    </row>
    <row r="93" ht="15">
      <c r="C93" s="16"/>
    </row>
    <row r="94" ht="15">
      <c r="C94" s="16"/>
    </row>
    <row r="95" ht="15">
      <c r="C95" s="16"/>
    </row>
    <row r="96" ht="15">
      <c r="C96" s="16"/>
    </row>
    <row r="97" ht="15">
      <c r="C97" s="16"/>
    </row>
    <row r="98" ht="15">
      <c r="C98" s="16"/>
    </row>
    <row r="99" ht="15">
      <c r="C99" s="16"/>
    </row>
    <row r="100" ht="15">
      <c r="C100" s="16"/>
    </row>
    <row r="101" ht="15">
      <c r="C101" s="16"/>
    </row>
    <row r="102" ht="15">
      <c r="C102" s="16"/>
    </row>
    <row r="103" ht="15">
      <c r="C103" s="16"/>
    </row>
    <row r="104" ht="15">
      <c r="C104" s="16"/>
    </row>
    <row r="105" ht="15">
      <c r="C105" s="16"/>
    </row>
    <row r="106" ht="15">
      <c r="C106" s="16"/>
    </row>
    <row r="107" ht="15">
      <c r="C107" s="16"/>
    </row>
    <row r="108" ht="15">
      <c r="C108" s="16"/>
    </row>
    <row r="109" ht="15">
      <c r="C109" s="16"/>
    </row>
    <row r="110" ht="15">
      <c r="C110" s="16"/>
    </row>
    <row r="111" ht="15">
      <c r="C111" s="16"/>
    </row>
    <row r="112" ht="15">
      <c r="C112" s="16"/>
    </row>
    <row r="113" ht="15">
      <c r="C113" s="16"/>
    </row>
    <row r="114" ht="15">
      <c r="C114" s="16"/>
    </row>
    <row r="115" ht="15">
      <c r="C115" s="16"/>
    </row>
    <row r="116" ht="15">
      <c r="C116" s="16"/>
    </row>
    <row r="117" ht="15">
      <c r="C117" s="16"/>
    </row>
    <row r="118" ht="15">
      <c r="C118" s="17"/>
    </row>
    <row r="119" ht="15">
      <c r="C119" s="17"/>
    </row>
    <row r="120" ht="15">
      <c r="C120" s="17"/>
    </row>
    <row r="121" ht="15">
      <c r="C121" s="17"/>
    </row>
    <row r="122" ht="15">
      <c r="C122" s="17"/>
    </row>
    <row r="123" ht="15">
      <c r="C123" s="17"/>
    </row>
    <row r="124" ht="15">
      <c r="C124" s="17"/>
    </row>
    <row r="125" ht="15">
      <c r="C125" s="17"/>
    </row>
    <row r="126" ht="15">
      <c r="C126" s="17"/>
    </row>
    <row r="127" ht="15">
      <c r="C127" s="17"/>
    </row>
    <row r="128" ht="15">
      <c r="C128" s="17"/>
    </row>
    <row r="129" ht="15">
      <c r="C129" s="17"/>
    </row>
    <row r="130" ht="15">
      <c r="C130" s="17"/>
    </row>
    <row r="131" ht="15">
      <c r="C131" s="17"/>
    </row>
    <row r="132" ht="15">
      <c r="C132" s="17"/>
    </row>
    <row r="133" ht="15">
      <c r="C133" s="17"/>
    </row>
    <row r="134" ht="15">
      <c r="C134" s="17"/>
    </row>
    <row r="135" ht="15">
      <c r="C135" s="17"/>
    </row>
    <row r="136" ht="15">
      <c r="C136" s="17"/>
    </row>
    <row r="137" ht="15">
      <c r="C137" s="17"/>
    </row>
    <row r="138" ht="15">
      <c r="C138" s="17"/>
    </row>
    <row r="139" ht="15">
      <c r="C139" s="17"/>
    </row>
    <row r="140" ht="15">
      <c r="C140" s="17"/>
    </row>
    <row r="141" ht="15">
      <c r="C141" s="17"/>
    </row>
    <row r="142" ht="15">
      <c r="C142" s="17"/>
    </row>
    <row r="143" ht="15">
      <c r="C143" s="17"/>
    </row>
    <row r="144" ht="15">
      <c r="C144" s="17"/>
    </row>
    <row r="145" ht="15">
      <c r="C145" s="17"/>
    </row>
    <row r="146" ht="15">
      <c r="C146" s="17"/>
    </row>
    <row r="147" ht="15">
      <c r="C147" s="17"/>
    </row>
    <row r="148" ht="15">
      <c r="C148" s="17"/>
    </row>
    <row r="149" ht="15">
      <c r="C149" s="17"/>
    </row>
  </sheetData>
  <sheetProtection/>
  <mergeCells count="3">
    <mergeCell ref="A1:B1"/>
    <mergeCell ref="A4:C4"/>
    <mergeCell ref="A7:B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5" activePane="bottomRight" state="frozen"/>
      <selection pane="bottomRight" activeCell="B7" sqref="B7:C7"/>
    </sheetView>
  </sheetViews>
  <sheetFormatPr defaultColWidth="9.00390625" defaultRowHeight="28.5" customHeight="1"/>
  <cols>
    <col min="1" max="1" width="44.125" style="144" customWidth="1"/>
    <col min="2" max="2" width="39.125" style="144" customWidth="1"/>
    <col min="3" max="3" width="28.875" style="144" customWidth="1"/>
    <col min="4" max="32" width="9.00390625" style="144" customWidth="1"/>
    <col min="33" max="16384" width="8.75390625" style="144" bestFit="1" customWidth="1"/>
  </cols>
  <sheetData>
    <row r="1" spans="1:3" ht="28.5" customHeight="1">
      <c r="A1" s="191" t="s">
        <v>17</v>
      </c>
      <c r="B1" s="192"/>
      <c r="C1" s="147"/>
    </row>
    <row r="2" spans="1:3" ht="28.5" customHeight="1">
      <c r="A2" s="148" t="s">
        <v>18</v>
      </c>
      <c r="B2" s="148"/>
      <c r="C2" s="200"/>
    </row>
    <row r="3" spans="1:3" ht="24.75" customHeight="1">
      <c r="A3" s="149"/>
      <c r="B3" s="151" t="s">
        <v>3</v>
      </c>
      <c r="C3" s="147"/>
    </row>
    <row r="4" spans="1:2" ht="24.75" customHeight="1">
      <c r="A4" s="152" t="s">
        <v>7</v>
      </c>
      <c r="B4" s="152" t="s">
        <v>8</v>
      </c>
    </row>
    <row r="5" spans="1:2" s="199" customFormat="1" ht="24.75" customHeight="1">
      <c r="A5" s="201" t="s">
        <v>11</v>
      </c>
      <c r="B5" s="83">
        <f>SUM(B6,B10:B15)</f>
        <v>107541669.3</v>
      </c>
    </row>
    <row r="6" spans="1:2" ht="24.75" customHeight="1">
      <c r="A6" s="193" t="s">
        <v>19</v>
      </c>
      <c r="B6" s="83">
        <f>SUM(B7:B9)</f>
        <v>107541669.3</v>
      </c>
    </row>
    <row r="7" spans="1:2" ht="24.75" customHeight="1">
      <c r="A7" s="193" t="s">
        <v>20</v>
      </c>
      <c r="B7" s="83">
        <v>107541669.3</v>
      </c>
    </row>
    <row r="8" spans="1:2" ht="24.75" customHeight="1">
      <c r="A8" s="193" t="s">
        <v>21</v>
      </c>
      <c r="B8" s="202"/>
    </row>
    <row r="9" spans="1:2" ht="24.75" customHeight="1">
      <c r="A9" s="193" t="s">
        <v>22</v>
      </c>
      <c r="B9" s="202"/>
    </row>
    <row r="10" spans="1:2" ht="24.75" customHeight="1">
      <c r="A10" s="193" t="s">
        <v>23</v>
      </c>
      <c r="B10" s="202"/>
    </row>
    <row r="11" spans="1:2" ht="24.75" customHeight="1">
      <c r="A11" s="193" t="s">
        <v>24</v>
      </c>
      <c r="B11" s="202"/>
    </row>
    <row r="12" spans="1:2" ht="24.75" customHeight="1">
      <c r="A12" s="193" t="s">
        <v>25</v>
      </c>
      <c r="B12" s="202"/>
    </row>
    <row r="13" spans="1:2" ht="24.75" customHeight="1">
      <c r="A13" s="193" t="s">
        <v>26</v>
      </c>
      <c r="B13" s="202"/>
    </row>
    <row r="14" spans="1:2" ht="24.75" customHeight="1">
      <c r="A14" s="193" t="s">
        <v>27</v>
      </c>
      <c r="B14" s="202"/>
    </row>
    <row r="15" spans="1:2" ht="24.75" customHeight="1">
      <c r="A15" s="193" t="s">
        <v>28</v>
      </c>
      <c r="B15" s="202"/>
    </row>
    <row r="16" spans="1:2" ht="24.75" customHeight="1">
      <c r="A16" s="193" t="s">
        <v>12</v>
      </c>
      <c r="B16" s="202"/>
    </row>
    <row r="17" spans="1:2" ht="24.75" customHeight="1">
      <c r="A17" s="193" t="s">
        <v>13</v>
      </c>
      <c r="B17" s="202"/>
    </row>
    <row r="18" spans="1:2" ht="24.75" customHeight="1">
      <c r="A18" s="203" t="s">
        <v>15</v>
      </c>
      <c r="B18" s="82">
        <f>SUM(B5,B16:B17)</f>
        <v>107541669.3</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29" activePane="bottomRight" state="frozen"/>
      <selection pane="bottomRight" activeCell="B35" sqref="B35"/>
    </sheetView>
  </sheetViews>
  <sheetFormatPr defaultColWidth="9.00390625" defaultRowHeight="28.5" customHeight="1"/>
  <cols>
    <col min="1" max="1" width="48.25390625" style="144" customWidth="1"/>
    <col min="2" max="2" width="39.625" style="144" customWidth="1"/>
    <col min="3" max="32" width="9.00390625" style="144" customWidth="1"/>
    <col min="33" max="16384" width="8.75390625" style="144" bestFit="1" customWidth="1"/>
  </cols>
  <sheetData>
    <row r="1" spans="1:3" ht="28.5" customHeight="1">
      <c r="A1" s="191" t="s">
        <v>29</v>
      </c>
      <c r="B1" s="192"/>
      <c r="C1" s="144" t="s">
        <v>1</v>
      </c>
    </row>
    <row r="2" spans="1:2" ht="28.5" customHeight="1">
      <c r="A2" s="148" t="s">
        <v>30</v>
      </c>
      <c r="B2" s="148"/>
    </row>
    <row r="3" spans="1:2" ht="28.5" customHeight="1">
      <c r="A3" s="147"/>
      <c r="B3" s="78" t="s">
        <v>3</v>
      </c>
    </row>
    <row r="4" spans="1:2" ht="24.75" customHeight="1">
      <c r="A4" s="161" t="s">
        <v>9</v>
      </c>
      <c r="B4" s="161" t="s">
        <v>10</v>
      </c>
    </row>
    <row r="5" spans="1:2" ht="24.75" customHeight="1">
      <c r="A5" s="193" t="s">
        <v>31</v>
      </c>
      <c r="B5" s="83">
        <v>58880847.67</v>
      </c>
    </row>
    <row r="6" spans="1:2" ht="24.75" customHeight="1">
      <c r="A6" s="193" t="s">
        <v>32</v>
      </c>
      <c r="B6" s="83">
        <v>0</v>
      </c>
    </row>
    <row r="7" spans="1:2" ht="24.75" customHeight="1">
      <c r="A7" s="193" t="s">
        <v>33</v>
      </c>
      <c r="B7" s="83">
        <v>0</v>
      </c>
    </row>
    <row r="8" spans="1:2" ht="24.75" customHeight="1">
      <c r="A8" s="193" t="s">
        <v>34</v>
      </c>
      <c r="B8" s="83">
        <v>0</v>
      </c>
    </row>
    <row r="9" spans="1:2" ht="24.75" customHeight="1">
      <c r="A9" s="193" t="s">
        <v>35</v>
      </c>
      <c r="B9" s="83">
        <v>0</v>
      </c>
    </row>
    <row r="10" spans="1:2" ht="24.75" customHeight="1">
      <c r="A10" s="193" t="s">
        <v>36</v>
      </c>
      <c r="B10" s="83">
        <v>0</v>
      </c>
    </row>
    <row r="11" spans="1:2" ht="24.75" customHeight="1">
      <c r="A11" s="193" t="s">
        <v>37</v>
      </c>
      <c r="B11" s="83">
        <v>4342461.97</v>
      </c>
    </row>
    <row r="12" spans="1:2" ht="24.75" customHeight="1">
      <c r="A12" s="193" t="s">
        <v>38</v>
      </c>
      <c r="B12" s="83">
        <v>9525459.98</v>
      </c>
    </row>
    <row r="13" spans="1:2" ht="24.75" customHeight="1">
      <c r="A13" s="193" t="s">
        <v>39</v>
      </c>
      <c r="B13" s="83">
        <v>0</v>
      </c>
    </row>
    <row r="14" spans="1:2" ht="24.75" customHeight="1">
      <c r="A14" s="193" t="s">
        <v>40</v>
      </c>
      <c r="B14" s="83">
        <v>1493200</v>
      </c>
    </row>
    <row r="15" spans="1:2" ht="24.75" customHeight="1">
      <c r="A15" s="193" t="s">
        <v>41</v>
      </c>
      <c r="B15" s="83">
        <v>150000</v>
      </c>
    </row>
    <row r="16" spans="1:2" ht="24.75" customHeight="1">
      <c r="A16" s="193" t="s">
        <v>42</v>
      </c>
      <c r="B16" s="83">
        <v>3500000</v>
      </c>
    </row>
    <row r="17" spans="1:2" ht="24.75" customHeight="1">
      <c r="A17" s="193" t="s">
        <v>43</v>
      </c>
      <c r="B17" s="83">
        <v>28796699.68</v>
      </c>
    </row>
    <row r="18" spans="1:2" ht="24.75" customHeight="1">
      <c r="A18" s="193" t="s">
        <v>44</v>
      </c>
      <c r="B18" s="194">
        <v>853000</v>
      </c>
    </row>
    <row r="19" spans="1:2" ht="24.75" customHeight="1">
      <c r="A19" s="193" t="s">
        <v>45</v>
      </c>
      <c r="B19" s="194">
        <v>0</v>
      </c>
    </row>
    <row r="20" spans="1:2" ht="24.75" customHeight="1">
      <c r="A20" s="193" t="s">
        <v>46</v>
      </c>
      <c r="B20" s="194">
        <v>0</v>
      </c>
    </row>
    <row r="21" spans="1:2" ht="24.75" customHeight="1">
      <c r="A21" s="193" t="s">
        <v>47</v>
      </c>
      <c r="B21" s="194">
        <v>0</v>
      </c>
    </row>
    <row r="22" spans="1:2" ht="24.75" customHeight="1">
      <c r="A22" s="193" t="s">
        <v>48</v>
      </c>
      <c r="B22" s="194">
        <v>0</v>
      </c>
    </row>
    <row r="23" spans="1:2" ht="24.75" customHeight="1">
      <c r="A23" s="193" t="s">
        <v>49</v>
      </c>
      <c r="B23" s="194">
        <v>0</v>
      </c>
    </row>
    <row r="24" spans="1:2" ht="24.75" customHeight="1">
      <c r="A24" s="193" t="s">
        <v>50</v>
      </c>
      <c r="B24" s="194">
        <v>0</v>
      </c>
    </row>
    <row r="25" spans="1:2" ht="24.75" customHeight="1">
      <c r="A25" s="193" t="s">
        <v>51</v>
      </c>
      <c r="B25" s="194">
        <v>0</v>
      </c>
    </row>
    <row r="26" spans="1:2" ht="24.75" customHeight="1">
      <c r="A26" s="193" t="s">
        <v>52</v>
      </c>
      <c r="B26" s="194">
        <v>0</v>
      </c>
    </row>
    <row r="27" spans="1:2" ht="24.75" customHeight="1">
      <c r="A27" s="195" t="s">
        <v>53</v>
      </c>
      <c r="B27" s="194">
        <v>0</v>
      </c>
    </row>
    <row r="28" spans="1:2" ht="24.75" customHeight="1">
      <c r="A28" s="193" t="s">
        <v>54</v>
      </c>
      <c r="B28" s="194">
        <v>0</v>
      </c>
    </row>
    <row r="29" spans="1:2" ht="24.75" customHeight="1">
      <c r="A29" s="193" t="s">
        <v>55</v>
      </c>
      <c r="B29" s="194">
        <v>0</v>
      </c>
    </row>
    <row r="30" spans="1:2" ht="24.75" customHeight="1">
      <c r="A30" s="193" t="s">
        <v>56</v>
      </c>
      <c r="B30" s="194">
        <v>0</v>
      </c>
    </row>
    <row r="31" spans="1:2" ht="24.75" customHeight="1">
      <c r="A31" s="193" t="s">
        <v>57</v>
      </c>
      <c r="B31" s="196">
        <v>0</v>
      </c>
    </row>
    <row r="32" spans="1:2" ht="24.75" customHeight="1">
      <c r="A32" s="197" t="s">
        <v>58</v>
      </c>
      <c r="B32" s="198">
        <v>0</v>
      </c>
    </row>
    <row r="33" spans="1:2" ht="24.75" customHeight="1">
      <c r="A33" s="197" t="s">
        <v>59</v>
      </c>
      <c r="B33" s="198">
        <v>0</v>
      </c>
    </row>
    <row r="34" spans="1:2" ht="24.75" customHeight="1">
      <c r="A34" s="197"/>
      <c r="B34" s="198"/>
    </row>
    <row r="35" spans="1:2" ht="24.75" customHeight="1">
      <c r="A35" s="197" t="s">
        <v>60</v>
      </c>
      <c r="B35" s="83">
        <f>SUM(B5:B33)</f>
        <v>107541669.30000001</v>
      </c>
    </row>
    <row r="36" spans="1:2" ht="24.75" customHeight="1">
      <c r="A36" s="197"/>
      <c r="B36" s="198"/>
    </row>
    <row r="37" spans="1:2" ht="24.75" customHeight="1">
      <c r="A37" s="197" t="s">
        <v>61</v>
      </c>
      <c r="B37" s="198"/>
    </row>
    <row r="38" spans="1:2" ht="24.75" customHeight="1">
      <c r="A38" s="170" t="s">
        <v>16</v>
      </c>
      <c r="B38" s="82">
        <f>SUM(B35,B37)</f>
        <v>107541669.30000001</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106"/>
  <sheetViews>
    <sheetView workbookViewId="0" topLeftCell="A1">
      <pane xSplit="2" ySplit="7" topLeftCell="C8" activePane="bottomRight" state="frozen"/>
      <selection pane="bottomRight" activeCell="B8" sqref="B8"/>
    </sheetView>
  </sheetViews>
  <sheetFormatPr defaultColWidth="9.00390625" defaultRowHeight="28.5" customHeight="1"/>
  <cols>
    <col min="1" max="1" width="26.375" style="144" customWidth="1"/>
    <col min="2" max="2" width="18.625" style="144" customWidth="1"/>
    <col min="3" max="4" width="8.625" style="144" customWidth="1"/>
    <col min="5" max="5" width="8.25390625" style="144" customWidth="1"/>
    <col min="6" max="6" width="23.875" style="144" customWidth="1"/>
    <col min="7" max="9" width="18.625" style="144" customWidth="1"/>
    <col min="10" max="11" width="18.625" style="145" customWidth="1"/>
    <col min="12" max="12" width="18.625" style="144" customWidth="1"/>
    <col min="13" max="32" width="9.00390625" style="144" customWidth="1"/>
    <col min="33" max="16384" width="8.75390625" style="144" bestFit="1" customWidth="1"/>
  </cols>
  <sheetData>
    <row r="1" spans="1:10" ht="28.5" customHeight="1">
      <c r="A1" s="74" t="s">
        <v>62</v>
      </c>
      <c r="C1" s="146"/>
      <c r="D1" s="147"/>
      <c r="E1" s="147"/>
      <c r="F1" s="147"/>
      <c r="G1" s="147"/>
      <c r="H1" s="147"/>
      <c r="I1" s="181"/>
      <c r="J1" s="145" t="s">
        <v>1</v>
      </c>
    </row>
    <row r="2" spans="1:12" ht="28.5" customHeight="1">
      <c r="A2" s="148" t="s">
        <v>63</v>
      </c>
      <c r="B2" s="148"/>
      <c r="C2" s="148"/>
      <c r="D2" s="148"/>
      <c r="E2" s="148"/>
      <c r="F2" s="148"/>
      <c r="G2" s="148"/>
      <c r="H2" s="148"/>
      <c r="I2" s="148"/>
      <c r="J2" s="148"/>
      <c r="K2" s="148"/>
      <c r="L2" s="148"/>
    </row>
    <row r="3" spans="3:12" ht="28.5" customHeight="1">
      <c r="C3" s="149"/>
      <c r="D3" s="150"/>
      <c r="E3" s="150"/>
      <c r="F3" s="150"/>
      <c r="G3" s="150"/>
      <c r="H3" s="151"/>
      <c r="K3" s="182"/>
      <c r="L3" s="61" t="s">
        <v>3</v>
      </c>
    </row>
    <row r="4" spans="1:12" ht="24.75" customHeight="1">
      <c r="A4" s="152" t="s">
        <v>4</v>
      </c>
      <c r="B4" s="152"/>
      <c r="C4" s="153" t="s">
        <v>64</v>
      </c>
      <c r="D4" s="154"/>
      <c r="E4" s="154"/>
      <c r="F4" s="154"/>
      <c r="G4" s="154"/>
      <c r="H4" s="154"/>
      <c r="I4" s="154"/>
      <c r="J4" s="154"/>
      <c r="K4" s="154"/>
      <c r="L4" s="167"/>
    </row>
    <row r="5" spans="1:12" ht="24.75" customHeight="1">
      <c r="A5" s="155" t="s">
        <v>65</v>
      </c>
      <c r="B5" s="156" t="s">
        <v>66</v>
      </c>
      <c r="C5" s="157" t="s">
        <v>67</v>
      </c>
      <c r="D5" s="158"/>
      <c r="E5" s="159"/>
      <c r="F5" s="160" t="s">
        <v>68</v>
      </c>
      <c r="G5" s="161" t="s">
        <v>69</v>
      </c>
      <c r="H5" s="162" t="s">
        <v>70</v>
      </c>
      <c r="I5" s="183"/>
      <c r="J5" s="184" t="s">
        <v>71</v>
      </c>
      <c r="K5" s="185"/>
      <c r="L5" s="186"/>
    </row>
    <row r="6" spans="1:12" ht="24.75" customHeight="1">
      <c r="A6" s="163"/>
      <c r="B6" s="164"/>
      <c r="C6" s="124" t="s">
        <v>72</v>
      </c>
      <c r="D6" s="124" t="s">
        <v>73</v>
      </c>
      <c r="E6" s="124" t="s">
        <v>74</v>
      </c>
      <c r="F6" s="165"/>
      <c r="G6" s="166"/>
      <c r="H6" s="167" t="s">
        <v>75</v>
      </c>
      <c r="I6" s="155" t="s">
        <v>76</v>
      </c>
      <c r="J6" s="187" t="s">
        <v>77</v>
      </c>
      <c r="K6" s="187" t="s">
        <v>78</v>
      </c>
      <c r="L6" s="187" t="s">
        <v>79</v>
      </c>
    </row>
    <row r="7" spans="1:12" s="143" customFormat="1" ht="19.5" customHeight="1">
      <c r="A7" s="168" t="s">
        <v>80</v>
      </c>
      <c r="B7" s="169">
        <v>107541669.30000001</v>
      </c>
      <c r="C7" s="170" t="s">
        <v>81</v>
      </c>
      <c r="D7" s="171"/>
      <c r="E7" s="171"/>
      <c r="F7" s="172"/>
      <c r="G7" s="173">
        <f>G8+G28+G37+G58+G67+G71+G78+G94</f>
        <v>107541669.30000001</v>
      </c>
      <c r="H7" s="173">
        <f>H8+H28+H37+H58+H67+H71+H78+H94</f>
        <v>30349099.740000002</v>
      </c>
      <c r="I7" s="173">
        <f>I8+I28+I37+I58+I67+I71+I78+I94</f>
        <v>77192569.56</v>
      </c>
      <c r="J7" s="173">
        <f>J8+J28+J37+J58+J67+J71+J78+J94</f>
        <v>107541669.30000001</v>
      </c>
      <c r="K7" s="188">
        <f>SUM(K8:K26)</f>
        <v>0</v>
      </c>
      <c r="L7" s="188">
        <f>SUM(L8:L26)</f>
        <v>0</v>
      </c>
    </row>
    <row r="8" spans="1:12" ht="19.5" customHeight="1">
      <c r="A8" s="174" t="s">
        <v>82</v>
      </c>
      <c r="B8" s="175">
        <v>107541669.30000001</v>
      </c>
      <c r="C8" s="132" t="s">
        <v>83</v>
      </c>
      <c r="D8" s="132"/>
      <c r="E8" s="132"/>
      <c r="F8" s="133"/>
      <c r="G8" s="176">
        <f aca="true" t="shared" si="0" ref="G8:L8">G9+G14+G22+G25</f>
        <v>58880847.67</v>
      </c>
      <c r="H8" s="176">
        <f t="shared" si="0"/>
        <v>28386566.740000002</v>
      </c>
      <c r="I8" s="176">
        <f t="shared" si="0"/>
        <v>30494280.93</v>
      </c>
      <c r="J8" s="176">
        <f t="shared" si="0"/>
        <v>58880847.67</v>
      </c>
      <c r="K8" s="175">
        <f t="shared" si="0"/>
        <v>0</v>
      </c>
      <c r="L8" s="175">
        <f t="shared" si="0"/>
        <v>0</v>
      </c>
    </row>
    <row r="9" spans="1:12" ht="19.5" customHeight="1">
      <c r="A9" s="174" t="s">
        <v>84</v>
      </c>
      <c r="B9" s="175">
        <v>0</v>
      </c>
      <c r="C9" s="132"/>
      <c r="D9" s="132" t="s">
        <v>85</v>
      </c>
      <c r="E9" s="132"/>
      <c r="F9" s="133"/>
      <c r="G9" s="176">
        <v>30000</v>
      </c>
      <c r="H9" s="176">
        <v>0</v>
      </c>
      <c r="I9" s="176">
        <v>30000</v>
      </c>
      <c r="J9" s="176">
        <v>30000</v>
      </c>
      <c r="K9" s="175">
        <v>0</v>
      </c>
      <c r="L9" s="175">
        <v>0</v>
      </c>
    </row>
    <row r="10" spans="1:12" ht="19.5" customHeight="1">
      <c r="A10" s="174" t="s">
        <v>86</v>
      </c>
      <c r="B10" s="175">
        <v>0</v>
      </c>
      <c r="C10" s="132"/>
      <c r="D10" s="132"/>
      <c r="E10" s="132" t="s">
        <v>87</v>
      </c>
      <c r="F10" s="133"/>
      <c r="G10" s="176">
        <v>10000</v>
      </c>
      <c r="H10" s="176">
        <v>0</v>
      </c>
      <c r="I10" s="176">
        <v>10000</v>
      </c>
      <c r="J10" s="176">
        <v>10000</v>
      </c>
      <c r="K10" s="175">
        <v>0</v>
      </c>
      <c r="L10" s="175">
        <v>0</v>
      </c>
    </row>
    <row r="11" spans="1:12" ht="19.5" customHeight="1">
      <c r="A11" s="177"/>
      <c r="B11" s="178"/>
      <c r="C11" s="136" t="s">
        <v>83</v>
      </c>
      <c r="D11" s="136" t="s">
        <v>85</v>
      </c>
      <c r="E11" s="136" t="s">
        <v>87</v>
      </c>
      <c r="F11" s="137" t="s">
        <v>88</v>
      </c>
      <c r="G11" s="176">
        <v>10000</v>
      </c>
      <c r="H11" s="176">
        <v>0</v>
      </c>
      <c r="I11" s="176">
        <v>10000</v>
      </c>
      <c r="J11" s="176">
        <v>10000</v>
      </c>
      <c r="K11" s="175">
        <v>0</v>
      </c>
      <c r="L11" s="175">
        <v>0</v>
      </c>
    </row>
    <row r="12" spans="1:12" ht="19.5" customHeight="1">
      <c r="A12" s="177"/>
      <c r="B12" s="178"/>
      <c r="C12" s="132"/>
      <c r="D12" s="132"/>
      <c r="E12" s="132" t="s">
        <v>89</v>
      </c>
      <c r="F12" s="133"/>
      <c r="G12" s="176">
        <v>20000</v>
      </c>
      <c r="H12" s="176">
        <v>0</v>
      </c>
      <c r="I12" s="176">
        <v>20000</v>
      </c>
      <c r="J12" s="176">
        <v>20000</v>
      </c>
      <c r="K12" s="175">
        <v>0</v>
      </c>
      <c r="L12" s="175">
        <v>0</v>
      </c>
    </row>
    <row r="13" spans="1:12" ht="19.5" customHeight="1">
      <c r="A13" s="177"/>
      <c r="B13" s="178"/>
      <c r="C13" s="136" t="s">
        <v>83</v>
      </c>
      <c r="D13" s="136" t="s">
        <v>85</v>
      </c>
      <c r="E13" s="136" t="s">
        <v>89</v>
      </c>
      <c r="F13" s="137" t="s">
        <v>90</v>
      </c>
      <c r="G13" s="176">
        <v>20000</v>
      </c>
      <c r="H13" s="176">
        <v>0</v>
      </c>
      <c r="I13" s="176">
        <v>20000</v>
      </c>
      <c r="J13" s="176">
        <v>20000</v>
      </c>
      <c r="K13" s="175">
        <v>0</v>
      </c>
      <c r="L13" s="175">
        <v>0</v>
      </c>
    </row>
    <row r="14" spans="1:12" ht="19.5" customHeight="1">
      <c r="A14" s="177"/>
      <c r="B14" s="178"/>
      <c r="C14" s="132"/>
      <c r="D14" s="132" t="s">
        <v>91</v>
      </c>
      <c r="E14" s="132"/>
      <c r="F14" s="133"/>
      <c r="G14" s="176">
        <f>G15+G17+G20</f>
        <v>43365792.47</v>
      </c>
      <c r="H14" s="176">
        <f>H15+H17+H20</f>
        <v>28386566.740000002</v>
      </c>
      <c r="I14" s="176">
        <f>I15+I17+I20</f>
        <v>14979225.73</v>
      </c>
      <c r="J14" s="176">
        <f>J15+J17+J20</f>
        <v>43365792.47</v>
      </c>
      <c r="K14" s="175">
        <v>0</v>
      </c>
      <c r="L14" s="175">
        <v>0</v>
      </c>
    </row>
    <row r="15" spans="1:12" ht="19.5" customHeight="1">
      <c r="A15" s="177"/>
      <c r="B15" s="178"/>
      <c r="C15" s="132"/>
      <c r="D15" s="132"/>
      <c r="E15" s="132" t="s">
        <v>85</v>
      </c>
      <c r="F15" s="133"/>
      <c r="G15" s="176">
        <v>15144210.44</v>
      </c>
      <c r="H15" s="176">
        <v>15144210.44</v>
      </c>
      <c r="I15" s="176">
        <v>0</v>
      </c>
      <c r="J15" s="176">
        <v>15144210.44</v>
      </c>
      <c r="K15" s="175">
        <v>0</v>
      </c>
      <c r="L15" s="175">
        <v>0</v>
      </c>
    </row>
    <row r="16" spans="1:12" ht="19.5" customHeight="1">
      <c r="A16" s="177"/>
      <c r="B16" s="178"/>
      <c r="C16" s="136" t="s">
        <v>83</v>
      </c>
      <c r="D16" s="136" t="s">
        <v>91</v>
      </c>
      <c r="E16" s="136" t="s">
        <v>85</v>
      </c>
      <c r="F16" s="137" t="s">
        <v>92</v>
      </c>
      <c r="G16" s="176">
        <v>15144210.44</v>
      </c>
      <c r="H16" s="176">
        <v>15144210.44</v>
      </c>
      <c r="I16" s="176">
        <v>0</v>
      </c>
      <c r="J16" s="176">
        <v>15144210.44</v>
      </c>
      <c r="K16" s="175">
        <v>0</v>
      </c>
      <c r="L16" s="175">
        <v>0</v>
      </c>
    </row>
    <row r="17" spans="1:12" ht="19.5" customHeight="1">
      <c r="A17" s="177"/>
      <c r="B17" s="178"/>
      <c r="C17" s="132"/>
      <c r="D17" s="132"/>
      <c r="E17" s="132" t="s">
        <v>93</v>
      </c>
      <c r="F17" s="133"/>
      <c r="G17" s="176">
        <v>28191582.03</v>
      </c>
      <c r="H17" s="176">
        <v>13242356.3</v>
      </c>
      <c r="I17" s="176">
        <v>14949225.73</v>
      </c>
      <c r="J17" s="176">
        <v>28191582.03</v>
      </c>
      <c r="K17" s="175">
        <v>0</v>
      </c>
      <c r="L17" s="175">
        <v>0</v>
      </c>
    </row>
    <row r="18" spans="1:12" ht="19.5" customHeight="1">
      <c r="A18" s="177"/>
      <c r="B18" s="178"/>
      <c r="C18" s="136" t="s">
        <v>83</v>
      </c>
      <c r="D18" s="136" t="s">
        <v>91</v>
      </c>
      <c r="E18" s="136" t="s">
        <v>93</v>
      </c>
      <c r="F18" s="137" t="s">
        <v>94</v>
      </c>
      <c r="G18" s="176">
        <v>14949225.73</v>
      </c>
      <c r="H18" s="176">
        <v>0</v>
      </c>
      <c r="I18" s="176">
        <v>14949225.73</v>
      </c>
      <c r="J18" s="176">
        <v>14949225.73</v>
      </c>
      <c r="K18" s="175">
        <v>0</v>
      </c>
      <c r="L18" s="175">
        <v>0</v>
      </c>
    </row>
    <row r="19" spans="1:12" ht="19.5" customHeight="1">
      <c r="A19" s="177"/>
      <c r="B19" s="178"/>
      <c r="C19" s="136"/>
      <c r="D19" s="136"/>
      <c r="E19" s="136">
        <v>50</v>
      </c>
      <c r="F19" s="137" t="s">
        <v>95</v>
      </c>
      <c r="G19" s="176">
        <v>13242356.3</v>
      </c>
      <c r="H19" s="176">
        <v>13242356.3</v>
      </c>
      <c r="I19" s="176">
        <v>0</v>
      </c>
      <c r="J19" s="176">
        <v>13242356.3</v>
      </c>
      <c r="K19" s="175">
        <v>0</v>
      </c>
      <c r="L19" s="175">
        <v>0</v>
      </c>
    </row>
    <row r="20" spans="1:12" ht="19.5" customHeight="1">
      <c r="A20" s="177"/>
      <c r="B20" s="178"/>
      <c r="C20" s="132"/>
      <c r="D20" s="132"/>
      <c r="E20" s="132" t="s">
        <v>89</v>
      </c>
      <c r="F20" s="133"/>
      <c r="G20" s="176">
        <v>30000</v>
      </c>
      <c r="H20" s="176">
        <v>0</v>
      </c>
      <c r="I20" s="176">
        <v>30000</v>
      </c>
      <c r="J20" s="176">
        <v>30000</v>
      </c>
      <c r="K20" s="175">
        <v>0</v>
      </c>
      <c r="L20" s="175">
        <v>0</v>
      </c>
    </row>
    <row r="21" spans="1:12" ht="19.5" customHeight="1">
      <c r="A21" s="177"/>
      <c r="B21" s="178"/>
      <c r="C21" s="136" t="s">
        <v>83</v>
      </c>
      <c r="D21" s="136" t="s">
        <v>91</v>
      </c>
      <c r="E21" s="136" t="s">
        <v>89</v>
      </c>
      <c r="F21" s="137" t="s">
        <v>96</v>
      </c>
      <c r="G21" s="176">
        <v>30000</v>
      </c>
      <c r="H21" s="176">
        <v>0</v>
      </c>
      <c r="I21" s="176">
        <v>30000</v>
      </c>
      <c r="J21" s="176">
        <v>30000</v>
      </c>
      <c r="K21" s="175">
        <v>0</v>
      </c>
      <c r="L21" s="175">
        <v>0</v>
      </c>
    </row>
    <row r="22" spans="1:12" ht="19.5" customHeight="1">
      <c r="A22" s="177"/>
      <c r="B22" s="178"/>
      <c r="C22" s="132"/>
      <c r="D22" s="132" t="s">
        <v>97</v>
      </c>
      <c r="E22" s="132"/>
      <c r="F22" s="133"/>
      <c r="G22" s="176">
        <v>57600</v>
      </c>
      <c r="H22" s="176">
        <v>0</v>
      </c>
      <c r="I22" s="176">
        <v>57600</v>
      </c>
      <c r="J22" s="176">
        <v>57600</v>
      </c>
      <c r="K22" s="175">
        <v>0</v>
      </c>
      <c r="L22" s="175">
        <v>0</v>
      </c>
    </row>
    <row r="23" spans="1:12" ht="19.5" customHeight="1">
      <c r="A23" s="177"/>
      <c r="B23" s="178"/>
      <c r="C23" s="132"/>
      <c r="D23" s="132"/>
      <c r="E23" s="132" t="s">
        <v>93</v>
      </c>
      <c r="F23" s="133"/>
      <c r="G23" s="176">
        <v>57600</v>
      </c>
      <c r="H23" s="176">
        <v>0</v>
      </c>
      <c r="I23" s="176">
        <v>57600</v>
      </c>
      <c r="J23" s="176">
        <v>57600</v>
      </c>
      <c r="K23" s="175">
        <v>0</v>
      </c>
      <c r="L23" s="175">
        <v>0</v>
      </c>
    </row>
    <row r="24" spans="1:12" ht="19.5" customHeight="1">
      <c r="A24" s="177"/>
      <c r="B24" s="178"/>
      <c r="C24" s="136" t="s">
        <v>83</v>
      </c>
      <c r="D24" s="136" t="s">
        <v>97</v>
      </c>
      <c r="E24" s="136" t="s">
        <v>93</v>
      </c>
      <c r="F24" s="137" t="s">
        <v>94</v>
      </c>
      <c r="G24" s="176">
        <v>57600</v>
      </c>
      <c r="H24" s="176">
        <v>0</v>
      </c>
      <c r="I24" s="176">
        <v>57600</v>
      </c>
      <c r="J24" s="176">
        <v>57600</v>
      </c>
      <c r="K24" s="175">
        <v>0</v>
      </c>
      <c r="L24" s="175">
        <v>0</v>
      </c>
    </row>
    <row r="25" spans="1:12" ht="19.5" customHeight="1">
      <c r="A25" s="177"/>
      <c r="B25" s="178"/>
      <c r="C25" s="132"/>
      <c r="D25" s="132" t="s">
        <v>98</v>
      </c>
      <c r="E25" s="132"/>
      <c r="F25" s="133"/>
      <c r="G25" s="176">
        <v>15427455.2</v>
      </c>
      <c r="H25" s="176">
        <v>0</v>
      </c>
      <c r="I25" s="176">
        <v>15427455.2</v>
      </c>
      <c r="J25" s="176">
        <v>15427455.2</v>
      </c>
      <c r="K25" s="175">
        <v>0</v>
      </c>
      <c r="L25" s="175">
        <v>0</v>
      </c>
    </row>
    <row r="26" spans="1:12" ht="19.5" customHeight="1">
      <c r="A26" s="177"/>
      <c r="B26" s="178"/>
      <c r="C26" s="132"/>
      <c r="D26" s="132"/>
      <c r="E26" s="132" t="s">
        <v>93</v>
      </c>
      <c r="F26" s="133"/>
      <c r="G26" s="176">
        <v>15427455.2</v>
      </c>
      <c r="H26" s="176">
        <v>0</v>
      </c>
      <c r="I26" s="176">
        <v>15427455.2</v>
      </c>
      <c r="J26" s="176">
        <v>15427455.2</v>
      </c>
      <c r="K26" s="175">
        <v>0</v>
      </c>
      <c r="L26" s="175">
        <v>0</v>
      </c>
    </row>
    <row r="27" spans="1:12" ht="28.5" customHeight="1">
      <c r="A27" s="179"/>
      <c r="B27" s="180"/>
      <c r="C27" s="136" t="s">
        <v>83</v>
      </c>
      <c r="D27" s="136" t="s">
        <v>98</v>
      </c>
      <c r="E27" s="136" t="s">
        <v>93</v>
      </c>
      <c r="F27" s="137" t="s">
        <v>94</v>
      </c>
      <c r="G27" s="176">
        <v>15427455.2</v>
      </c>
      <c r="H27" s="176">
        <v>0</v>
      </c>
      <c r="I27" s="176">
        <v>15427455.2</v>
      </c>
      <c r="J27" s="176">
        <v>15427455.2</v>
      </c>
      <c r="K27" s="175">
        <v>0</v>
      </c>
      <c r="L27" s="175">
        <v>0</v>
      </c>
    </row>
    <row r="28" spans="1:12" ht="28.5" customHeight="1">
      <c r="A28" s="179"/>
      <c r="B28" s="179"/>
      <c r="C28" s="132" t="s">
        <v>99</v>
      </c>
      <c r="D28" s="132"/>
      <c r="E28" s="132"/>
      <c r="F28" s="133"/>
      <c r="G28" s="176">
        <v>4342461.97</v>
      </c>
      <c r="H28" s="176">
        <v>0</v>
      </c>
      <c r="I28" s="176">
        <v>4342461.97</v>
      </c>
      <c r="J28" s="176">
        <v>4342461.97</v>
      </c>
      <c r="K28" s="175">
        <v>0</v>
      </c>
      <c r="L28" s="175">
        <v>0</v>
      </c>
    </row>
    <row r="29" spans="1:12" ht="28.5" customHeight="1">
      <c r="A29" s="179"/>
      <c r="B29" s="179"/>
      <c r="C29" s="132"/>
      <c r="D29" s="132" t="s">
        <v>85</v>
      </c>
      <c r="E29" s="132"/>
      <c r="F29" s="133"/>
      <c r="G29" s="176">
        <v>3838461.97</v>
      </c>
      <c r="H29" s="176">
        <v>0</v>
      </c>
      <c r="I29" s="176">
        <v>3838461.97</v>
      </c>
      <c r="J29" s="176">
        <v>3838461.97</v>
      </c>
      <c r="K29" s="175">
        <v>0</v>
      </c>
      <c r="L29" s="175">
        <v>0</v>
      </c>
    </row>
    <row r="30" spans="1:12" ht="28.5" customHeight="1">
      <c r="A30" s="179"/>
      <c r="B30" s="179"/>
      <c r="C30" s="132"/>
      <c r="D30" s="132"/>
      <c r="E30" s="132" t="s">
        <v>100</v>
      </c>
      <c r="F30" s="133"/>
      <c r="G30" s="176">
        <v>476050</v>
      </c>
      <c r="H30" s="176">
        <v>0</v>
      </c>
      <c r="I30" s="176">
        <v>476050</v>
      </c>
      <c r="J30" s="176">
        <v>476050</v>
      </c>
      <c r="K30" s="175">
        <v>0</v>
      </c>
      <c r="L30" s="175">
        <v>0</v>
      </c>
    </row>
    <row r="31" spans="1:12" ht="28.5" customHeight="1">
      <c r="A31" s="179"/>
      <c r="B31" s="179"/>
      <c r="C31" s="136" t="s">
        <v>99</v>
      </c>
      <c r="D31" s="136" t="s">
        <v>85</v>
      </c>
      <c r="E31" s="136" t="s">
        <v>100</v>
      </c>
      <c r="F31" s="137" t="s">
        <v>101</v>
      </c>
      <c r="G31" s="176">
        <v>476050</v>
      </c>
      <c r="H31" s="176">
        <v>0</v>
      </c>
      <c r="I31" s="176">
        <v>476050</v>
      </c>
      <c r="J31" s="176">
        <v>476050</v>
      </c>
      <c r="K31" s="175">
        <v>0</v>
      </c>
      <c r="L31" s="175">
        <v>0</v>
      </c>
    </row>
    <row r="32" spans="1:12" ht="28.5" customHeight="1">
      <c r="A32" s="179"/>
      <c r="B32" s="179"/>
      <c r="C32" s="132"/>
      <c r="D32" s="132"/>
      <c r="E32" s="132" t="s">
        <v>89</v>
      </c>
      <c r="F32" s="133"/>
      <c r="G32" s="176">
        <v>3362411.97</v>
      </c>
      <c r="H32" s="176">
        <v>0</v>
      </c>
      <c r="I32" s="176">
        <v>3362411.97</v>
      </c>
      <c r="J32" s="176">
        <v>3362411.97</v>
      </c>
      <c r="K32" s="175">
        <v>0</v>
      </c>
      <c r="L32" s="175">
        <v>0</v>
      </c>
    </row>
    <row r="33" spans="1:12" ht="28.5" customHeight="1">
      <c r="A33" s="179"/>
      <c r="B33" s="179"/>
      <c r="C33" s="136" t="s">
        <v>99</v>
      </c>
      <c r="D33" s="136" t="s">
        <v>85</v>
      </c>
      <c r="E33" s="136" t="s">
        <v>89</v>
      </c>
      <c r="F33" s="137" t="s">
        <v>102</v>
      </c>
      <c r="G33" s="176">
        <v>3362411.97</v>
      </c>
      <c r="H33" s="176">
        <v>0</v>
      </c>
      <c r="I33" s="176">
        <v>3362411.97</v>
      </c>
      <c r="J33" s="176">
        <v>3362411.97</v>
      </c>
      <c r="K33" s="175">
        <v>0</v>
      </c>
      <c r="L33" s="175">
        <v>0</v>
      </c>
    </row>
    <row r="34" spans="1:12" ht="28.5" customHeight="1">
      <c r="A34" s="179"/>
      <c r="B34" s="179"/>
      <c r="C34" s="132"/>
      <c r="D34" s="132" t="s">
        <v>93</v>
      </c>
      <c r="E34" s="132"/>
      <c r="F34" s="133"/>
      <c r="G34" s="176">
        <v>504000</v>
      </c>
      <c r="H34" s="176">
        <v>0</v>
      </c>
      <c r="I34" s="176">
        <v>504000</v>
      </c>
      <c r="J34" s="176">
        <v>504000</v>
      </c>
      <c r="K34" s="175">
        <v>0</v>
      </c>
      <c r="L34" s="175">
        <v>0</v>
      </c>
    </row>
    <row r="35" spans="1:12" ht="28.5" customHeight="1">
      <c r="A35" s="179"/>
      <c r="B35" s="179"/>
      <c r="C35" s="132"/>
      <c r="D35" s="132"/>
      <c r="E35" s="132" t="s">
        <v>103</v>
      </c>
      <c r="F35" s="133"/>
      <c r="G35" s="176">
        <v>504000</v>
      </c>
      <c r="H35" s="176">
        <v>0</v>
      </c>
      <c r="I35" s="176">
        <v>504000</v>
      </c>
      <c r="J35" s="176">
        <v>504000</v>
      </c>
      <c r="K35" s="175">
        <v>0</v>
      </c>
      <c r="L35" s="175">
        <v>0</v>
      </c>
    </row>
    <row r="36" spans="1:12" ht="28.5" customHeight="1">
      <c r="A36" s="179"/>
      <c r="B36" s="179"/>
      <c r="C36" s="136" t="s">
        <v>99</v>
      </c>
      <c r="D36" s="136" t="s">
        <v>93</v>
      </c>
      <c r="E36" s="136" t="s">
        <v>103</v>
      </c>
      <c r="F36" s="137" t="s">
        <v>104</v>
      </c>
      <c r="G36" s="176">
        <v>504000</v>
      </c>
      <c r="H36" s="176">
        <v>0</v>
      </c>
      <c r="I36" s="176">
        <v>504000</v>
      </c>
      <c r="J36" s="176">
        <v>504000</v>
      </c>
      <c r="K36" s="175">
        <v>0</v>
      </c>
      <c r="L36" s="175">
        <v>0</v>
      </c>
    </row>
    <row r="37" spans="1:12" ht="28.5" customHeight="1">
      <c r="A37" s="179"/>
      <c r="B37" s="179"/>
      <c r="C37" s="132" t="s">
        <v>105</v>
      </c>
      <c r="D37" s="132"/>
      <c r="E37" s="132"/>
      <c r="F37" s="133"/>
      <c r="G37" s="176">
        <f>G38+G43+G47+G52+G55</f>
        <v>9525459.98</v>
      </c>
      <c r="H37" s="176">
        <f>H38+H43+H47+H52+H55</f>
        <v>1962533</v>
      </c>
      <c r="I37" s="176">
        <f>I38+I43+I47+I52+I55</f>
        <v>7562926.9799999995</v>
      </c>
      <c r="J37" s="176">
        <f>J38+J43+J47+J52+J55</f>
        <v>9525459.98</v>
      </c>
      <c r="K37" s="175">
        <v>0</v>
      </c>
      <c r="L37" s="175">
        <v>0</v>
      </c>
    </row>
    <row r="38" spans="1:12" ht="28.5" customHeight="1">
      <c r="A38" s="179"/>
      <c r="B38" s="179"/>
      <c r="C38" s="132"/>
      <c r="D38" s="132" t="s">
        <v>93</v>
      </c>
      <c r="E38" s="132"/>
      <c r="F38" s="133"/>
      <c r="G38" s="176">
        <f>G41+G39</f>
        <v>6727133.18</v>
      </c>
      <c r="H38" s="176">
        <v>0</v>
      </c>
      <c r="I38" s="176">
        <f>I39+I41</f>
        <v>6727133.18</v>
      </c>
      <c r="J38" s="176">
        <f>J39+J41</f>
        <v>6727133.18</v>
      </c>
      <c r="K38" s="175">
        <v>0</v>
      </c>
      <c r="L38" s="175">
        <v>0</v>
      </c>
    </row>
    <row r="39" spans="1:12" ht="28.5" customHeight="1">
      <c r="A39" s="179"/>
      <c r="B39" s="179"/>
      <c r="C39" s="132"/>
      <c r="D39" s="132"/>
      <c r="E39" s="132" t="s">
        <v>87</v>
      </c>
      <c r="F39" s="133"/>
      <c r="G39" s="176">
        <v>6553133.18</v>
      </c>
      <c r="H39" s="176">
        <v>0</v>
      </c>
      <c r="I39" s="176">
        <v>6553133.18</v>
      </c>
      <c r="J39" s="176">
        <v>6553133.18</v>
      </c>
      <c r="K39" s="175">
        <v>0</v>
      </c>
      <c r="L39" s="175">
        <v>0</v>
      </c>
    </row>
    <row r="40" spans="1:12" ht="28.5" customHeight="1">
      <c r="A40" s="179"/>
      <c r="B40" s="179"/>
      <c r="C40" s="136" t="s">
        <v>105</v>
      </c>
      <c r="D40" s="136" t="s">
        <v>93</v>
      </c>
      <c r="E40" s="136" t="s">
        <v>87</v>
      </c>
      <c r="F40" s="137" t="s">
        <v>106</v>
      </c>
      <c r="G40" s="176">
        <v>6553133.18</v>
      </c>
      <c r="H40" s="176">
        <v>0</v>
      </c>
      <c r="I40" s="176">
        <v>6553133.18</v>
      </c>
      <c r="J40" s="176">
        <v>6553133.18</v>
      </c>
      <c r="K40" s="175">
        <v>0</v>
      </c>
      <c r="L40" s="175">
        <v>0</v>
      </c>
    </row>
    <row r="41" spans="1:12" ht="28.5" customHeight="1">
      <c r="A41" s="179"/>
      <c r="B41" s="179"/>
      <c r="C41" s="132"/>
      <c r="D41" s="132"/>
      <c r="E41" s="132" t="s">
        <v>89</v>
      </c>
      <c r="F41" s="133"/>
      <c r="G41" s="176">
        <v>174000</v>
      </c>
      <c r="H41" s="176">
        <v>0</v>
      </c>
      <c r="I41" s="176">
        <v>174000</v>
      </c>
      <c r="J41" s="176">
        <v>174000</v>
      </c>
      <c r="K41" s="175">
        <v>0</v>
      </c>
      <c r="L41" s="175">
        <v>0</v>
      </c>
    </row>
    <row r="42" spans="1:12" ht="28.5" customHeight="1">
      <c r="A42" s="179"/>
      <c r="B42" s="179"/>
      <c r="C42" s="136" t="s">
        <v>105</v>
      </c>
      <c r="D42" s="136" t="s">
        <v>93</v>
      </c>
      <c r="E42" s="136" t="s">
        <v>89</v>
      </c>
      <c r="F42" s="137" t="s">
        <v>107</v>
      </c>
      <c r="G42" s="176">
        <v>174000</v>
      </c>
      <c r="H42" s="176">
        <v>0</v>
      </c>
      <c r="I42" s="176">
        <v>174000</v>
      </c>
      <c r="J42" s="176">
        <v>174000</v>
      </c>
      <c r="K42" s="175">
        <v>0</v>
      </c>
      <c r="L42" s="175">
        <v>0</v>
      </c>
    </row>
    <row r="43" spans="1:12" ht="28.5" customHeight="1">
      <c r="A43" s="179"/>
      <c r="B43" s="179"/>
      <c r="C43" s="132"/>
      <c r="D43" s="132" t="s">
        <v>108</v>
      </c>
      <c r="E43" s="132"/>
      <c r="F43" s="133"/>
      <c r="G43" s="176">
        <v>1962533</v>
      </c>
      <c r="H43" s="176">
        <v>1962533</v>
      </c>
      <c r="I43" s="176">
        <v>0</v>
      </c>
      <c r="J43" s="176">
        <v>1962533</v>
      </c>
      <c r="K43" s="175">
        <v>0</v>
      </c>
      <c r="L43" s="175">
        <v>0</v>
      </c>
    </row>
    <row r="44" spans="1:12" ht="28.5" customHeight="1">
      <c r="A44" s="179"/>
      <c r="B44" s="179"/>
      <c r="C44" s="132"/>
      <c r="D44" s="132"/>
      <c r="E44" s="132" t="s">
        <v>85</v>
      </c>
      <c r="F44" s="133"/>
      <c r="G44" s="176">
        <v>1962533</v>
      </c>
      <c r="H44" s="176">
        <v>1962533</v>
      </c>
      <c r="I44" s="176">
        <v>0</v>
      </c>
      <c r="J44" s="176">
        <v>1962533</v>
      </c>
      <c r="K44" s="175">
        <v>0</v>
      </c>
      <c r="L44" s="175">
        <v>0</v>
      </c>
    </row>
    <row r="45" spans="1:12" ht="28.5" customHeight="1">
      <c r="A45" s="179"/>
      <c r="B45" s="179"/>
      <c r="C45" s="136" t="s">
        <v>105</v>
      </c>
      <c r="D45" s="136" t="s">
        <v>108</v>
      </c>
      <c r="E45" s="136" t="s">
        <v>85</v>
      </c>
      <c r="F45" s="137" t="s">
        <v>109</v>
      </c>
      <c r="G45" s="176">
        <v>1163420</v>
      </c>
      <c r="H45" s="176">
        <v>1163420</v>
      </c>
      <c r="I45" s="176">
        <v>0</v>
      </c>
      <c r="J45" s="176">
        <v>1163420</v>
      </c>
      <c r="K45" s="175">
        <v>0</v>
      </c>
      <c r="L45" s="175">
        <v>0</v>
      </c>
    </row>
    <row r="46" spans="1:12" ht="28.5" customHeight="1">
      <c r="A46" s="179"/>
      <c r="B46" s="179"/>
      <c r="C46" s="136"/>
      <c r="D46" s="136"/>
      <c r="E46" s="138" t="s">
        <v>93</v>
      </c>
      <c r="F46" s="137" t="s">
        <v>110</v>
      </c>
      <c r="G46" s="176">
        <v>799113</v>
      </c>
      <c r="H46" s="176">
        <v>799113</v>
      </c>
      <c r="I46" s="176">
        <v>0</v>
      </c>
      <c r="J46" s="176">
        <v>799113</v>
      </c>
      <c r="K46" s="175">
        <v>0</v>
      </c>
      <c r="L46" s="175">
        <v>0</v>
      </c>
    </row>
    <row r="47" spans="1:12" ht="28.5" customHeight="1">
      <c r="A47" s="179"/>
      <c r="B47" s="179"/>
      <c r="C47" s="132"/>
      <c r="D47" s="132" t="s">
        <v>111</v>
      </c>
      <c r="E47" s="132"/>
      <c r="F47" s="133"/>
      <c r="G47" s="176">
        <v>754993.8</v>
      </c>
      <c r="H47" s="176">
        <v>0</v>
      </c>
      <c r="I47" s="176">
        <v>754993.8</v>
      </c>
      <c r="J47" s="176">
        <v>754993.8</v>
      </c>
      <c r="K47" s="175">
        <v>0</v>
      </c>
      <c r="L47" s="175">
        <v>0</v>
      </c>
    </row>
    <row r="48" spans="1:12" ht="28.5" customHeight="1">
      <c r="A48" s="179"/>
      <c r="B48" s="179"/>
      <c r="C48" s="132"/>
      <c r="D48" s="132"/>
      <c r="E48" s="132" t="s">
        <v>108</v>
      </c>
      <c r="F48" s="133"/>
      <c r="G48" s="176">
        <v>687712.8</v>
      </c>
      <c r="H48" s="176">
        <v>0</v>
      </c>
      <c r="I48" s="176">
        <v>687712.8</v>
      </c>
      <c r="J48" s="176">
        <v>687712.8</v>
      </c>
      <c r="K48" s="175">
        <v>0</v>
      </c>
      <c r="L48" s="175">
        <v>0</v>
      </c>
    </row>
    <row r="49" spans="1:12" ht="28.5" customHeight="1">
      <c r="A49" s="179"/>
      <c r="B49" s="179"/>
      <c r="C49" s="136" t="s">
        <v>105</v>
      </c>
      <c r="D49" s="136" t="s">
        <v>111</v>
      </c>
      <c r="E49" s="136" t="s">
        <v>108</v>
      </c>
      <c r="F49" s="137" t="s">
        <v>112</v>
      </c>
      <c r="G49" s="176">
        <v>687712.8</v>
      </c>
      <c r="H49" s="176">
        <v>0</v>
      </c>
      <c r="I49" s="176">
        <v>687712.8</v>
      </c>
      <c r="J49" s="176">
        <v>687712.8</v>
      </c>
      <c r="K49" s="175">
        <v>0</v>
      </c>
      <c r="L49" s="175">
        <v>0</v>
      </c>
    </row>
    <row r="50" spans="1:12" ht="28.5" customHeight="1">
      <c r="A50" s="179"/>
      <c r="B50" s="179"/>
      <c r="C50" s="132"/>
      <c r="D50" s="132"/>
      <c r="E50" s="132" t="s">
        <v>89</v>
      </c>
      <c r="F50" s="133"/>
      <c r="G50" s="176">
        <v>67281</v>
      </c>
      <c r="H50" s="176">
        <v>0</v>
      </c>
      <c r="I50" s="176">
        <v>67281</v>
      </c>
      <c r="J50" s="176">
        <v>67281</v>
      </c>
      <c r="K50" s="175">
        <v>0</v>
      </c>
      <c r="L50" s="175">
        <v>0</v>
      </c>
    </row>
    <row r="51" spans="1:12" ht="28.5" customHeight="1">
      <c r="A51" s="179"/>
      <c r="B51" s="179"/>
      <c r="C51" s="136" t="s">
        <v>105</v>
      </c>
      <c r="D51" s="136" t="s">
        <v>111</v>
      </c>
      <c r="E51" s="136" t="s">
        <v>89</v>
      </c>
      <c r="F51" s="137" t="s">
        <v>113</v>
      </c>
      <c r="G51" s="176">
        <v>67281</v>
      </c>
      <c r="H51" s="176">
        <v>0</v>
      </c>
      <c r="I51" s="176">
        <v>67281</v>
      </c>
      <c r="J51" s="176">
        <v>67281</v>
      </c>
      <c r="K51" s="175">
        <v>0</v>
      </c>
      <c r="L51" s="175">
        <v>0</v>
      </c>
    </row>
    <row r="52" spans="1:12" ht="28.5" customHeight="1">
      <c r="A52" s="179"/>
      <c r="B52" s="179"/>
      <c r="C52" s="132"/>
      <c r="D52" s="132" t="s">
        <v>114</v>
      </c>
      <c r="E52" s="132"/>
      <c r="F52" s="133"/>
      <c r="G52" s="176">
        <v>800</v>
      </c>
      <c r="H52" s="176">
        <v>0</v>
      </c>
      <c r="I52" s="176">
        <v>800</v>
      </c>
      <c r="J52" s="176">
        <v>800</v>
      </c>
      <c r="K52" s="175">
        <v>0</v>
      </c>
      <c r="L52" s="175">
        <v>0</v>
      </c>
    </row>
    <row r="53" spans="1:12" ht="28.5" customHeight="1">
      <c r="A53" s="179"/>
      <c r="B53" s="179"/>
      <c r="C53" s="132"/>
      <c r="D53" s="132"/>
      <c r="E53" s="132" t="s">
        <v>89</v>
      </c>
      <c r="F53" s="133"/>
      <c r="G53" s="176">
        <v>800</v>
      </c>
      <c r="H53" s="176">
        <v>0</v>
      </c>
      <c r="I53" s="176">
        <v>800</v>
      </c>
      <c r="J53" s="176">
        <v>800</v>
      </c>
      <c r="K53" s="175">
        <v>0</v>
      </c>
      <c r="L53" s="175">
        <v>0</v>
      </c>
    </row>
    <row r="54" spans="1:12" ht="28.5" customHeight="1">
      <c r="A54" s="179"/>
      <c r="B54" s="179"/>
      <c r="C54" s="136" t="s">
        <v>105</v>
      </c>
      <c r="D54" s="136" t="s">
        <v>114</v>
      </c>
      <c r="E54" s="136" t="s">
        <v>89</v>
      </c>
      <c r="F54" s="137" t="s">
        <v>115</v>
      </c>
      <c r="G54" s="176">
        <v>800</v>
      </c>
      <c r="H54" s="176">
        <v>0</v>
      </c>
      <c r="I54" s="176">
        <v>800</v>
      </c>
      <c r="J54" s="176">
        <v>800</v>
      </c>
      <c r="K54" s="175">
        <v>0</v>
      </c>
      <c r="L54" s="175">
        <v>0</v>
      </c>
    </row>
    <row r="55" spans="1:12" ht="28.5" customHeight="1">
      <c r="A55" s="179"/>
      <c r="B55" s="179"/>
      <c r="C55" s="132"/>
      <c r="D55" s="132" t="s">
        <v>89</v>
      </c>
      <c r="E55" s="132"/>
      <c r="F55" s="133"/>
      <c r="G55" s="176">
        <v>80000</v>
      </c>
      <c r="H55" s="176">
        <v>0</v>
      </c>
      <c r="I55" s="176">
        <v>80000</v>
      </c>
      <c r="J55" s="176">
        <v>80000</v>
      </c>
      <c r="K55" s="175">
        <v>0</v>
      </c>
      <c r="L55" s="175">
        <v>0</v>
      </c>
    </row>
    <row r="56" spans="1:12" ht="28.5" customHeight="1">
      <c r="A56" s="179"/>
      <c r="B56" s="179"/>
      <c r="C56" s="132"/>
      <c r="D56" s="132"/>
      <c r="E56" s="132" t="s">
        <v>89</v>
      </c>
      <c r="F56" s="133"/>
      <c r="G56" s="176">
        <v>80000</v>
      </c>
      <c r="H56" s="176">
        <v>0</v>
      </c>
      <c r="I56" s="176">
        <v>80000</v>
      </c>
      <c r="J56" s="176">
        <v>80000</v>
      </c>
      <c r="K56" s="175">
        <v>0</v>
      </c>
      <c r="L56" s="175">
        <v>0</v>
      </c>
    </row>
    <row r="57" spans="1:12" ht="28.5" customHeight="1">
      <c r="A57" s="179"/>
      <c r="B57" s="179"/>
      <c r="C57" s="136" t="s">
        <v>105</v>
      </c>
      <c r="D57" s="136" t="s">
        <v>89</v>
      </c>
      <c r="E57" s="136" t="s">
        <v>89</v>
      </c>
      <c r="F57" s="137" t="s">
        <v>116</v>
      </c>
      <c r="G57" s="176">
        <v>80000</v>
      </c>
      <c r="H57" s="176">
        <v>0</v>
      </c>
      <c r="I57" s="176">
        <v>80000</v>
      </c>
      <c r="J57" s="176">
        <v>80000</v>
      </c>
      <c r="K57" s="175">
        <v>0</v>
      </c>
      <c r="L57" s="175">
        <v>0</v>
      </c>
    </row>
    <row r="58" spans="1:12" ht="28.5" customHeight="1">
      <c r="A58" s="179"/>
      <c r="B58" s="179"/>
      <c r="C58" s="132" t="s">
        <v>117</v>
      </c>
      <c r="D58" s="132"/>
      <c r="E58" s="132"/>
      <c r="F58" s="133"/>
      <c r="G58" s="176">
        <v>1493200</v>
      </c>
      <c r="H58" s="176">
        <v>0</v>
      </c>
      <c r="I58" s="176">
        <v>1493200</v>
      </c>
      <c r="J58" s="176">
        <v>1493200</v>
      </c>
      <c r="K58" s="175">
        <v>0</v>
      </c>
      <c r="L58" s="175">
        <v>0</v>
      </c>
    </row>
    <row r="59" spans="1:12" ht="28.5" customHeight="1">
      <c r="A59" s="179"/>
      <c r="B59" s="179"/>
      <c r="C59" s="132"/>
      <c r="D59" s="132" t="s">
        <v>118</v>
      </c>
      <c r="E59" s="132"/>
      <c r="F59" s="133"/>
      <c r="G59" s="176">
        <v>1353600</v>
      </c>
      <c r="H59" s="176">
        <v>0</v>
      </c>
      <c r="I59" s="176">
        <v>1353600</v>
      </c>
      <c r="J59" s="176">
        <v>1353600</v>
      </c>
      <c r="K59" s="175">
        <v>0</v>
      </c>
      <c r="L59" s="175">
        <v>0</v>
      </c>
    </row>
    <row r="60" spans="1:12" ht="28.5" customHeight="1">
      <c r="A60" s="179"/>
      <c r="B60" s="179"/>
      <c r="C60" s="132"/>
      <c r="D60" s="132"/>
      <c r="E60" s="132" t="s">
        <v>87</v>
      </c>
      <c r="F60" s="133"/>
      <c r="G60" s="176">
        <v>730080</v>
      </c>
      <c r="H60" s="176">
        <v>0</v>
      </c>
      <c r="I60" s="176">
        <v>730080</v>
      </c>
      <c r="J60" s="176">
        <v>730080</v>
      </c>
      <c r="K60" s="175">
        <v>0</v>
      </c>
      <c r="L60" s="175">
        <v>0</v>
      </c>
    </row>
    <row r="61" spans="1:12" ht="28.5" customHeight="1">
      <c r="A61" s="179"/>
      <c r="B61" s="179"/>
      <c r="C61" s="136" t="s">
        <v>117</v>
      </c>
      <c r="D61" s="136" t="s">
        <v>118</v>
      </c>
      <c r="E61" s="136" t="s">
        <v>87</v>
      </c>
      <c r="F61" s="137" t="s">
        <v>119</v>
      </c>
      <c r="G61" s="176">
        <v>730080</v>
      </c>
      <c r="H61" s="176">
        <v>0</v>
      </c>
      <c r="I61" s="176">
        <v>730080</v>
      </c>
      <c r="J61" s="176">
        <v>730080</v>
      </c>
      <c r="K61" s="175">
        <v>0</v>
      </c>
      <c r="L61" s="175">
        <v>0</v>
      </c>
    </row>
    <row r="62" spans="1:12" ht="28.5" customHeight="1">
      <c r="A62" s="179"/>
      <c r="B62" s="179"/>
      <c r="C62" s="132"/>
      <c r="D62" s="132"/>
      <c r="E62" s="132" t="s">
        <v>89</v>
      </c>
      <c r="F62" s="133"/>
      <c r="G62" s="176">
        <v>623520</v>
      </c>
      <c r="H62" s="176">
        <v>0</v>
      </c>
      <c r="I62" s="176">
        <v>623520</v>
      </c>
      <c r="J62" s="176">
        <v>623520</v>
      </c>
      <c r="K62" s="175">
        <v>0</v>
      </c>
      <c r="L62" s="175">
        <v>0</v>
      </c>
    </row>
    <row r="63" spans="1:12" ht="28.5" customHeight="1">
      <c r="A63" s="179"/>
      <c r="B63" s="179"/>
      <c r="C63" s="136" t="s">
        <v>117</v>
      </c>
      <c r="D63" s="136" t="s">
        <v>118</v>
      </c>
      <c r="E63" s="136" t="s">
        <v>89</v>
      </c>
      <c r="F63" s="137" t="s">
        <v>120</v>
      </c>
      <c r="G63" s="176">
        <v>623520</v>
      </c>
      <c r="H63" s="176">
        <v>0</v>
      </c>
      <c r="I63" s="176">
        <v>623520</v>
      </c>
      <c r="J63" s="176">
        <v>623520</v>
      </c>
      <c r="K63" s="175">
        <v>0</v>
      </c>
      <c r="L63" s="175">
        <v>0</v>
      </c>
    </row>
    <row r="64" spans="1:12" ht="28.5" customHeight="1">
      <c r="A64" s="179"/>
      <c r="B64" s="179"/>
      <c r="C64" s="132"/>
      <c r="D64" s="132" t="s">
        <v>111</v>
      </c>
      <c r="E64" s="132"/>
      <c r="F64" s="133"/>
      <c r="G64" s="176">
        <v>139600</v>
      </c>
      <c r="H64" s="176">
        <v>0</v>
      </c>
      <c r="I64" s="176">
        <v>139600</v>
      </c>
      <c r="J64" s="176">
        <v>139600</v>
      </c>
      <c r="K64" s="175">
        <v>0</v>
      </c>
      <c r="L64" s="175">
        <v>0</v>
      </c>
    </row>
    <row r="65" spans="1:12" ht="28.5" customHeight="1">
      <c r="A65" s="179"/>
      <c r="B65" s="179"/>
      <c r="C65" s="132"/>
      <c r="D65" s="132"/>
      <c r="E65" s="132" t="s">
        <v>89</v>
      </c>
      <c r="F65" s="133"/>
      <c r="G65" s="176">
        <v>139600</v>
      </c>
      <c r="H65" s="176">
        <v>0</v>
      </c>
      <c r="I65" s="176">
        <v>139600</v>
      </c>
      <c r="J65" s="176">
        <v>139600</v>
      </c>
      <c r="K65" s="175">
        <v>0</v>
      </c>
      <c r="L65" s="175">
        <v>0</v>
      </c>
    </row>
    <row r="66" spans="1:12" ht="28.5" customHeight="1">
      <c r="A66" s="179"/>
      <c r="B66" s="179"/>
      <c r="C66" s="136" t="s">
        <v>117</v>
      </c>
      <c r="D66" s="136" t="s">
        <v>111</v>
      </c>
      <c r="E66" s="136" t="s">
        <v>89</v>
      </c>
      <c r="F66" s="137" t="s">
        <v>121</v>
      </c>
      <c r="G66" s="176">
        <v>139600</v>
      </c>
      <c r="H66" s="176">
        <v>0</v>
      </c>
      <c r="I66" s="176">
        <v>139600</v>
      </c>
      <c r="J66" s="176">
        <v>139600</v>
      </c>
      <c r="K66" s="175">
        <v>0</v>
      </c>
      <c r="L66" s="175">
        <v>0</v>
      </c>
    </row>
    <row r="67" spans="1:12" ht="28.5" customHeight="1">
      <c r="A67" s="179"/>
      <c r="B67" s="179"/>
      <c r="C67" s="132" t="s">
        <v>122</v>
      </c>
      <c r="D67" s="132"/>
      <c r="E67" s="132"/>
      <c r="F67" s="133"/>
      <c r="G67" s="176">
        <v>150000</v>
      </c>
      <c r="H67" s="176">
        <v>0</v>
      </c>
      <c r="I67" s="176">
        <v>150000</v>
      </c>
      <c r="J67" s="176">
        <v>150000</v>
      </c>
      <c r="K67" s="175">
        <v>0</v>
      </c>
      <c r="L67" s="175">
        <v>0</v>
      </c>
    </row>
    <row r="68" spans="1:12" ht="28.5" customHeight="1">
      <c r="A68" s="179"/>
      <c r="B68" s="179"/>
      <c r="C68" s="132"/>
      <c r="D68" s="132" t="s">
        <v>91</v>
      </c>
      <c r="E68" s="132"/>
      <c r="F68" s="133"/>
      <c r="G68" s="176">
        <v>150000</v>
      </c>
      <c r="H68" s="176">
        <v>0</v>
      </c>
      <c r="I68" s="176">
        <v>150000</v>
      </c>
      <c r="J68" s="176">
        <v>150000</v>
      </c>
      <c r="K68" s="175">
        <v>0</v>
      </c>
      <c r="L68" s="175">
        <v>0</v>
      </c>
    </row>
    <row r="69" spans="1:12" ht="28.5" customHeight="1">
      <c r="A69" s="179"/>
      <c r="B69" s="179"/>
      <c r="C69" s="132"/>
      <c r="D69" s="132"/>
      <c r="E69" s="132" t="s">
        <v>85</v>
      </c>
      <c r="F69" s="133"/>
      <c r="G69" s="176">
        <v>150000</v>
      </c>
      <c r="H69" s="176">
        <v>0</v>
      </c>
      <c r="I69" s="176">
        <v>150000</v>
      </c>
      <c r="J69" s="176">
        <v>150000</v>
      </c>
      <c r="K69" s="175">
        <v>0</v>
      </c>
      <c r="L69" s="175">
        <v>0</v>
      </c>
    </row>
    <row r="70" spans="1:12" ht="28.5" customHeight="1">
      <c r="A70" s="179"/>
      <c r="B70" s="179"/>
      <c r="C70" s="136" t="s">
        <v>122</v>
      </c>
      <c r="D70" s="136" t="s">
        <v>91</v>
      </c>
      <c r="E70" s="136" t="s">
        <v>85</v>
      </c>
      <c r="F70" s="137" t="s">
        <v>123</v>
      </c>
      <c r="G70" s="176">
        <v>150000</v>
      </c>
      <c r="H70" s="176">
        <v>0</v>
      </c>
      <c r="I70" s="176">
        <v>150000</v>
      </c>
      <c r="J70" s="176">
        <v>150000</v>
      </c>
      <c r="K70" s="175">
        <v>0</v>
      </c>
      <c r="L70" s="175">
        <v>0</v>
      </c>
    </row>
    <row r="71" spans="1:12" ht="28.5" customHeight="1">
      <c r="A71" s="179"/>
      <c r="B71" s="179"/>
      <c r="C71" s="132" t="s">
        <v>124</v>
      </c>
      <c r="D71" s="132"/>
      <c r="E71" s="132"/>
      <c r="F71" s="133"/>
      <c r="G71" s="176">
        <v>3500000</v>
      </c>
      <c r="H71" s="176">
        <v>0</v>
      </c>
      <c r="I71" s="176">
        <v>3500000</v>
      </c>
      <c r="J71" s="176">
        <v>3500000</v>
      </c>
      <c r="K71" s="175">
        <v>0</v>
      </c>
      <c r="L71" s="175">
        <v>0</v>
      </c>
    </row>
    <row r="72" spans="1:12" ht="28.5" customHeight="1">
      <c r="A72" s="179"/>
      <c r="B72" s="179"/>
      <c r="C72" s="132"/>
      <c r="D72" s="132" t="s">
        <v>85</v>
      </c>
      <c r="E72" s="132"/>
      <c r="F72" s="133"/>
      <c r="G72" s="176">
        <v>900000</v>
      </c>
      <c r="H72" s="176">
        <v>0</v>
      </c>
      <c r="I72" s="176">
        <v>900000</v>
      </c>
      <c r="J72" s="176">
        <v>900000</v>
      </c>
      <c r="K72" s="175">
        <v>0</v>
      </c>
      <c r="L72" s="175">
        <v>0</v>
      </c>
    </row>
    <row r="73" spans="1:12" ht="28.5" customHeight="1">
      <c r="A73" s="179"/>
      <c r="B73" s="179"/>
      <c r="C73" s="132"/>
      <c r="D73" s="132"/>
      <c r="E73" s="132" t="s">
        <v>89</v>
      </c>
      <c r="F73" s="133"/>
      <c r="G73" s="176">
        <v>900000</v>
      </c>
      <c r="H73" s="176">
        <v>0</v>
      </c>
      <c r="I73" s="176">
        <v>900000</v>
      </c>
      <c r="J73" s="176">
        <v>900000</v>
      </c>
      <c r="K73" s="175">
        <v>0</v>
      </c>
      <c r="L73" s="175">
        <v>0</v>
      </c>
    </row>
    <row r="74" spans="1:12" ht="28.5" customHeight="1">
      <c r="A74" s="179"/>
      <c r="B74" s="179"/>
      <c r="C74" s="136" t="s">
        <v>124</v>
      </c>
      <c r="D74" s="136" t="s">
        <v>85</v>
      </c>
      <c r="E74" s="136" t="s">
        <v>89</v>
      </c>
      <c r="F74" s="137" t="s">
        <v>125</v>
      </c>
      <c r="G74" s="176">
        <v>900000</v>
      </c>
      <c r="H74" s="176">
        <v>0</v>
      </c>
      <c r="I74" s="176">
        <v>900000</v>
      </c>
      <c r="J74" s="176">
        <v>900000</v>
      </c>
      <c r="K74" s="175">
        <v>0</v>
      </c>
      <c r="L74" s="175">
        <v>0</v>
      </c>
    </row>
    <row r="75" spans="1:12" ht="28.5" customHeight="1">
      <c r="A75" s="179"/>
      <c r="B75" s="179"/>
      <c r="C75" s="132"/>
      <c r="D75" s="132" t="s">
        <v>108</v>
      </c>
      <c r="E75" s="132"/>
      <c r="F75" s="133"/>
      <c r="G75" s="176">
        <v>2600000</v>
      </c>
      <c r="H75" s="176">
        <v>0</v>
      </c>
      <c r="I75" s="176">
        <v>2600000</v>
      </c>
      <c r="J75" s="176">
        <v>2600000</v>
      </c>
      <c r="K75" s="175">
        <v>0</v>
      </c>
      <c r="L75" s="175">
        <v>0</v>
      </c>
    </row>
    <row r="76" spans="1:12" ht="28.5" customHeight="1">
      <c r="A76" s="179"/>
      <c r="B76" s="179"/>
      <c r="C76" s="132"/>
      <c r="D76" s="132"/>
      <c r="E76" s="132" t="s">
        <v>85</v>
      </c>
      <c r="F76" s="133"/>
      <c r="G76" s="176">
        <v>2600000</v>
      </c>
      <c r="H76" s="176">
        <v>0</v>
      </c>
      <c r="I76" s="176">
        <v>2600000</v>
      </c>
      <c r="J76" s="176">
        <v>2600000</v>
      </c>
      <c r="K76" s="175">
        <v>0</v>
      </c>
      <c r="L76" s="175">
        <v>0</v>
      </c>
    </row>
    <row r="77" spans="1:12" ht="28.5" customHeight="1">
      <c r="A77" s="179"/>
      <c r="B77" s="179"/>
      <c r="C77" s="136" t="s">
        <v>124</v>
      </c>
      <c r="D77" s="136" t="s">
        <v>108</v>
      </c>
      <c r="E77" s="136" t="s">
        <v>85</v>
      </c>
      <c r="F77" s="137" t="s">
        <v>126</v>
      </c>
      <c r="G77" s="176">
        <v>2600000</v>
      </c>
      <c r="H77" s="176">
        <v>0</v>
      </c>
      <c r="I77" s="176">
        <v>2600000</v>
      </c>
      <c r="J77" s="176">
        <v>2600000</v>
      </c>
      <c r="K77" s="175">
        <v>0</v>
      </c>
      <c r="L77" s="175">
        <v>0</v>
      </c>
    </row>
    <row r="78" spans="1:12" ht="28.5" customHeight="1">
      <c r="A78" s="179"/>
      <c r="B78" s="179"/>
      <c r="C78" s="132" t="s">
        <v>127</v>
      </c>
      <c r="D78" s="132"/>
      <c r="E78" s="132"/>
      <c r="F78" s="133"/>
      <c r="G78" s="176">
        <v>28796699.68</v>
      </c>
      <c r="H78" s="176">
        <v>0</v>
      </c>
      <c r="I78" s="176">
        <v>28796699.68</v>
      </c>
      <c r="J78" s="176">
        <v>28796699.68</v>
      </c>
      <c r="K78" s="175">
        <v>0</v>
      </c>
      <c r="L78" s="175">
        <v>0</v>
      </c>
    </row>
    <row r="79" spans="1:12" ht="28.5" customHeight="1">
      <c r="A79" s="179"/>
      <c r="B79" s="179"/>
      <c r="C79" s="132"/>
      <c r="D79" s="132" t="s">
        <v>85</v>
      </c>
      <c r="E79" s="132"/>
      <c r="F79" s="133"/>
      <c r="G79" s="176">
        <v>22117417.16</v>
      </c>
      <c r="H79" s="176">
        <v>0</v>
      </c>
      <c r="I79" s="176">
        <v>22117417.16</v>
      </c>
      <c r="J79" s="176">
        <v>22117417.16</v>
      </c>
      <c r="K79" s="175">
        <v>0</v>
      </c>
      <c r="L79" s="175">
        <v>0</v>
      </c>
    </row>
    <row r="80" spans="1:12" ht="28.5" customHeight="1">
      <c r="A80" s="179"/>
      <c r="B80" s="179"/>
      <c r="C80" s="132"/>
      <c r="D80" s="132"/>
      <c r="E80" s="132" t="s">
        <v>128</v>
      </c>
      <c r="F80" s="133"/>
      <c r="G80" s="176">
        <v>4136670</v>
      </c>
      <c r="H80" s="176">
        <v>0</v>
      </c>
      <c r="I80" s="176">
        <v>4136670</v>
      </c>
      <c r="J80" s="176">
        <v>4136670</v>
      </c>
      <c r="K80" s="175">
        <v>0</v>
      </c>
      <c r="L80" s="175">
        <v>0</v>
      </c>
    </row>
    <row r="81" spans="1:12" ht="28.5" customHeight="1">
      <c r="A81" s="179"/>
      <c r="B81" s="179"/>
      <c r="C81" s="136" t="s">
        <v>127</v>
      </c>
      <c r="D81" s="136" t="s">
        <v>85</v>
      </c>
      <c r="E81" s="136" t="s">
        <v>128</v>
      </c>
      <c r="F81" s="137" t="s">
        <v>129</v>
      </c>
      <c r="G81" s="176">
        <v>4136670</v>
      </c>
      <c r="H81" s="176">
        <v>0</v>
      </c>
      <c r="I81" s="176">
        <v>4136670</v>
      </c>
      <c r="J81" s="176">
        <v>4136670</v>
      </c>
      <c r="K81" s="175">
        <v>0</v>
      </c>
      <c r="L81" s="175">
        <v>0</v>
      </c>
    </row>
    <row r="82" spans="1:12" ht="28.5" customHeight="1">
      <c r="A82" s="179"/>
      <c r="B82" s="179"/>
      <c r="C82" s="132"/>
      <c r="D82" s="132"/>
      <c r="E82" s="132" t="s">
        <v>89</v>
      </c>
      <c r="F82" s="133"/>
      <c r="G82" s="176">
        <v>17980747.16</v>
      </c>
      <c r="H82" s="176">
        <v>0</v>
      </c>
      <c r="I82" s="176">
        <v>17980747.16</v>
      </c>
      <c r="J82" s="176">
        <v>17980747.16</v>
      </c>
      <c r="K82" s="175">
        <v>0</v>
      </c>
      <c r="L82" s="175">
        <v>0</v>
      </c>
    </row>
    <row r="83" spans="1:12" ht="28.5" customHeight="1">
      <c r="A83" s="179"/>
      <c r="B83" s="179"/>
      <c r="C83" s="136" t="s">
        <v>127</v>
      </c>
      <c r="D83" s="136" t="s">
        <v>85</v>
      </c>
      <c r="E83" s="136" t="s">
        <v>89</v>
      </c>
      <c r="F83" s="137" t="s">
        <v>130</v>
      </c>
      <c r="G83" s="176">
        <v>17980747.16</v>
      </c>
      <c r="H83" s="176">
        <v>0</v>
      </c>
      <c r="I83" s="176">
        <v>17980747.16</v>
      </c>
      <c r="J83" s="176">
        <v>17980747.16</v>
      </c>
      <c r="K83" s="175">
        <v>0</v>
      </c>
      <c r="L83" s="175">
        <v>0</v>
      </c>
    </row>
    <row r="84" spans="1:12" ht="28.5" customHeight="1">
      <c r="A84" s="179"/>
      <c r="B84" s="179"/>
      <c r="C84" s="132"/>
      <c r="D84" s="132" t="s">
        <v>93</v>
      </c>
      <c r="E84" s="132"/>
      <c r="F84" s="133"/>
      <c r="G84" s="176">
        <v>5929282.52</v>
      </c>
      <c r="H84" s="176">
        <v>0</v>
      </c>
      <c r="I84" s="176">
        <v>5929282.52</v>
      </c>
      <c r="J84" s="176">
        <v>5929282.52</v>
      </c>
      <c r="K84" s="175">
        <v>0</v>
      </c>
      <c r="L84" s="175">
        <v>0</v>
      </c>
    </row>
    <row r="85" spans="1:12" ht="28.5" customHeight="1">
      <c r="A85" s="179"/>
      <c r="B85" s="179"/>
      <c r="C85" s="132"/>
      <c r="D85" s="132"/>
      <c r="E85" s="132" t="s">
        <v>131</v>
      </c>
      <c r="F85" s="133"/>
      <c r="G85" s="176">
        <v>46720</v>
      </c>
      <c r="H85" s="176">
        <v>0</v>
      </c>
      <c r="I85" s="176">
        <v>46720</v>
      </c>
      <c r="J85" s="176">
        <v>46720</v>
      </c>
      <c r="K85" s="175">
        <v>0</v>
      </c>
      <c r="L85" s="175">
        <v>0</v>
      </c>
    </row>
    <row r="86" spans="1:12" ht="28.5" customHeight="1">
      <c r="A86" s="179"/>
      <c r="B86" s="179"/>
      <c r="C86" s="136" t="s">
        <v>127</v>
      </c>
      <c r="D86" s="136" t="s">
        <v>93</v>
      </c>
      <c r="E86" s="136" t="s">
        <v>131</v>
      </c>
      <c r="F86" s="137" t="s">
        <v>132</v>
      </c>
      <c r="G86" s="176">
        <v>46720</v>
      </c>
      <c r="H86" s="176">
        <v>0</v>
      </c>
      <c r="I86" s="176">
        <v>46720</v>
      </c>
      <c r="J86" s="176">
        <v>46720</v>
      </c>
      <c r="K86" s="175">
        <v>0</v>
      </c>
      <c r="L86" s="175">
        <v>0</v>
      </c>
    </row>
    <row r="87" spans="1:12" ht="28.5" customHeight="1">
      <c r="A87" s="179"/>
      <c r="B87" s="179"/>
      <c r="C87" s="132"/>
      <c r="D87" s="132"/>
      <c r="E87" s="132" t="s">
        <v>89</v>
      </c>
      <c r="F87" s="133"/>
      <c r="G87" s="176">
        <v>5882562.52</v>
      </c>
      <c r="H87" s="176">
        <v>0</v>
      </c>
      <c r="I87" s="176">
        <v>5882562.52</v>
      </c>
      <c r="J87" s="176">
        <v>5882562.52</v>
      </c>
      <c r="K87" s="175">
        <v>0</v>
      </c>
      <c r="L87" s="175">
        <v>0</v>
      </c>
    </row>
    <row r="88" spans="1:12" ht="28.5" customHeight="1">
      <c r="A88" s="179"/>
      <c r="B88" s="179"/>
      <c r="C88" s="136" t="s">
        <v>127</v>
      </c>
      <c r="D88" s="136" t="s">
        <v>93</v>
      </c>
      <c r="E88" s="136" t="s">
        <v>89</v>
      </c>
      <c r="F88" s="137" t="s">
        <v>133</v>
      </c>
      <c r="G88" s="176">
        <v>5882562.52</v>
      </c>
      <c r="H88" s="176">
        <v>0</v>
      </c>
      <c r="I88" s="176">
        <v>5882562.52</v>
      </c>
      <c r="J88" s="176">
        <v>5882562.52</v>
      </c>
      <c r="K88" s="175">
        <v>0</v>
      </c>
      <c r="L88" s="175">
        <v>0</v>
      </c>
    </row>
    <row r="89" spans="1:12" ht="28.5" customHeight="1">
      <c r="A89" s="179"/>
      <c r="B89" s="179"/>
      <c r="C89" s="132"/>
      <c r="D89" s="132" t="s">
        <v>91</v>
      </c>
      <c r="E89" s="132"/>
      <c r="F89" s="133"/>
      <c r="G89" s="176">
        <v>750000</v>
      </c>
      <c r="H89" s="176">
        <v>0</v>
      </c>
      <c r="I89" s="176">
        <v>750000</v>
      </c>
      <c r="J89" s="176">
        <v>750000</v>
      </c>
      <c r="K89" s="175">
        <v>0</v>
      </c>
      <c r="L89" s="175">
        <v>0</v>
      </c>
    </row>
    <row r="90" spans="1:12" ht="28.5" customHeight="1">
      <c r="A90" s="179"/>
      <c r="B90" s="179"/>
      <c r="C90" s="132"/>
      <c r="D90" s="132"/>
      <c r="E90" s="132" t="s">
        <v>103</v>
      </c>
      <c r="F90" s="133"/>
      <c r="G90" s="176">
        <v>500000</v>
      </c>
      <c r="H90" s="176">
        <v>0</v>
      </c>
      <c r="I90" s="176">
        <v>500000</v>
      </c>
      <c r="J90" s="176">
        <v>500000</v>
      </c>
      <c r="K90" s="175">
        <v>0</v>
      </c>
      <c r="L90" s="175">
        <v>0</v>
      </c>
    </row>
    <row r="91" spans="1:12" ht="28.5" customHeight="1">
      <c r="A91" s="179"/>
      <c r="B91" s="179"/>
      <c r="C91" s="136" t="s">
        <v>127</v>
      </c>
      <c r="D91" s="136" t="s">
        <v>91</v>
      </c>
      <c r="E91" s="136" t="s">
        <v>103</v>
      </c>
      <c r="F91" s="137" t="s">
        <v>134</v>
      </c>
      <c r="G91" s="176">
        <v>500000</v>
      </c>
      <c r="H91" s="176">
        <v>0</v>
      </c>
      <c r="I91" s="176">
        <v>500000</v>
      </c>
      <c r="J91" s="176">
        <v>500000</v>
      </c>
      <c r="K91" s="175">
        <v>0</v>
      </c>
      <c r="L91" s="175">
        <v>0</v>
      </c>
    </row>
    <row r="92" spans="1:12" ht="28.5" customHeight="1">
      <c r="A92" s="179"/>
      <c r="B92" s="179"/>
      <c r="C92" s="132"/>
      <c r="D92" s="132"/>
      <c r="E92" s="132" t="s">
        <v>131</v>
      </c>
      <c r="F92" s="133"/>
      <c r="G92" s="176">
        <v>250000</v>
      </c>
      <c r="H92" s="176">
        <v>0</v>
      </c>
      <c r="I92" s="176">
        <v>250000</v>
      </c>
      <c r="J92" s="176">
        <v>250000</v>
      </c>
      <c r="K92" s="175">
        <v>0</v>
      </c>
      <c r="L92" s="175">
        <v>0</v>
      </c>
    </row>
    <row r="93" spans="1:12" ht="28.5" customHeight="1">
      <c r="A93" s="179"/>
      <c r="B93" s="179"/>
      <c r="C93" s="136" t="s">
        <v>127</v>
      </c>
      <c r="D93" s="136" t="s">
        <v>91</v>
      </c>
      <c r="E93" s="136" t="s">
        <v>131</v>
      </c>
      <c r="F93" s="137" t="s">
        <v>135</v>
      </c>
      <c r="G93" s="176">
        <v>250000</v>
      </c>
      <c r="H93" s="176">
        <v>0</v>
      </c>
      <c r="I93" s="176">
        <v>250000</v>
      </c>
      <c r="J93" s="176">
        <v>250000</v>
      </c>
      <c r="K93" s="175">
        <v>0</v>
      </c>
      <c r="L93" s="175">
        <v>0</v>
      </c>
    </row>
    <row r="94" spans="1:12" ht="28.5" customHeight="1">
      <c r="A94" s="179"/>
      <c r="B94" s="179"/>
      <c r="C94" s="132" t="s">
        <v>136</v>
      </c>
      <c r="D94" s="132"/>
      <c r="E94" s="132"/>
      <c r="F94" s="133"/>
      <c r="G94" s="176">
        <v>853000</v>
      </c>
      <c r="H94" s="176">
        <v>0</v>
      </c>
      <c r="I94" s="176">
        <v>853000</v>
      </c>
      <c r="J94" s="176">
        <v>853000</v>
      </c>
      <c r="K94" s="175">
        <v>0</v>
      </c>
      <c r="L94" s="175">
        <v>0</v>
      </c>
    </row>
    <row r="95" spans="1:12" ht="28.5" customHeight="1">
      <c r="A95" s="179"/>
      <c r="B95" s="179"/>
      <c r="C95" s="132"/>
      <c r="D95" s="132" t="s">
        <v>85</v>
      </c>
      <c r="E95" s="132"/>
      <c r="F95" s="133"/>
      <c r="G95" s="176">
        <v>120000</v>
      </c>
      <c r="H95" s="176">
        <v>0</v>
      </c>
      <c r="I95" s="176">
        <v>120000</v>
      </c>
      <c r="J95" s="176">
        <v>120000</v>
      </c>
      <c r="K95" s="175">
        <v>0</v>
      </c>
      <c r="L95" s="175">
        <v>0</v>
      </c>
    </row>
    <row r="96" spans="1:12" ht="28.5" customHeight="1">
      <c r="A96" s="179"/>
      <c r="B96" s="179"/>
      <c r="C96" s="132"/>
      <c r="D96" s="132"/>
      <c r="E96" s="132" t="s">
        <v>93</v>
      </c>
      <c r="F96" s="133"/>
      <c r="G96" s="176">
        <v>120000</v>
      </c>
      <c r="H96" s="176">
        <v>0</v>
      </c>
      <c r="I96" s="176">
        <v>120000</v>
      </c>
      <c r="J96" s="176">
        <v>120000</v>
      </c>
      <c r="K96" s="175">
        <v>0</v>
      </c>
      <c r="L96" s="175">
        <v>0</v>
      </c>
    </row>
    <row r="97" spans="1:12" ht="28.5" customHeight="1">
      <c r="A97" s="179"/>
      <c r="B97" s="179"/>
      <c r="C97" s="136" t="s">
        <v>136</v>
      </c>
      <c r="D97" s="136" t="s">
        <v>85</v>
      </c>
      <c r="E97" s="136" t="s">
        <v>93</v>
      </c>
      <c r="F97" s="137" t="s">
        <v>94</v>
      </c>
      <c r="G97" s="176">
        <v>120000</v>
      </c>
      <c r="H97" s="176">
        <v>0</v>
      </c>
      <c r="I97" s="176">
        <v>120000</v>
      </c>
      <c r="J97" s="176">
        <v>120000</v>
      </c>
      <c r="K97" s="175">
        <v>0</v>
      </c>
      <c r="L97" s="175">
        <v>0</v>
      </c>
    </row>
    <row r="98" spans="1:12" ht="28.5" customHeight="1">
      <c r="A98" s="179"/>
      <c r="B98" s="179"/>
      <c r="C98" s="132"/>
      <c r="D98" s="132" t="s">
        <v>93</v>
      </c>
      <c r="E98" s="132"/>
      <c r="F98" s="133"/>
      <c r="G98" s="176">
        <v>733000</v>
      </c>
      <c r="H98" s="176">
        <v>0</v>
      </c>
      <c r="I98" s="176">
        <v>733000</v>
      </c>
      <c r="J98" s="176">
        <v>733000</v>
      </c>
      <c r="K98" s="175">
        <v>0</v>
      </c>
      <c r="L98" s="175">
        <v>0</v>
      </c>
    </row>
    <row r="99" spans="1:12" ht="28.5" customHeight="1">
      <c r="A99" s="179"/>
      <c r="B99" s="179"/>
      <c r="C99" s="132"/>
      <c r="D99" s="132"/>
      <c r="E99" s="132" t="s">
        <v>103</v>
      </c>
      <c r="F99" s="133"/>
      <c r="G99" s="176">
        <v>733000</v>
      </c>
      <c r="H99" s="176">
        <v>0</v>
      </c>
      <c r="I99" s="176">
        <v>733000</v>
      </c>
      <c r="J99" s="176">
        <v>733000</v>
      </c>
      <c r="K99" s="175">
        <v>0</v>
      </c>
      <c r="L99" s="175">
        <v>0</v>
      </c>
    </row>
    <row r="100" spans="1:12" ht="28.5" customHeight="1">
      <c r="A100" s="179"/>
      <c r="B100" s="179"/>
      <c r="C100" s="136" t="s">
        <v>136</v>
      </c>
      <c r="D100" s="136" t="s">
        <v>93</v>
      </c>
      <c r="E100" s="136" t="s">
        <v>103</v>
      </c>
      <c r="F100" s="137" t="s">
        <v>137</v>
      </c>
      <c r="G100" s="176">
        <v>733000</v>
      </c>
      <c r="H100" s="176">
        <v>0</v>
      </c>
      <c r="I100" s="176">
        <v>733000</v>
      </c>
      <c r="J100" s="176">
        <v>733000</v>
      </c>
      <c r="K100" s="175">
        <v>0</v>
      </c>
      <c r="L100" s="175">
        <v>0</v>
      </c>
    </row>
    <row r="101" spans="7:10" ht="28.5" customHeight="1">
      <c r="G101" s="189"/>
      <c r="H101" s="189"/>
      <c r="I101" s="189"/>
      <c r="J101" s="190"/>
    </row>
    <row r="102" spans="7:10" ht="28.5" customHeight="1">
      <c r="G102" s="189"/>
      <c r="H102" s="189"/>
      <c r="I102" s="189"/>
      <c r="J102" s="190"/>
    </row>
    <row r="103" spans="7:10" ht="28.5" customHeight="1">
      <c r="G103" s="189"/>
      <c r="H103" s="189"/>
      <c r="I103" s="189"/>
      <c r="J103" s="190"/>
    </row>
    <row r="104" spans="7:10" ht="28.5" customHeight="1">
      <c r="G104" s="189"/>
      <c r="H104" s="189"/>
      <c r="I104" s="189"/>
      <c r="J104" s="190"/>
    </row>
    <row r="105" spans="7:10" ht="28.5" customHeight="1">
      <c r="G105" s="189"/>
      <c r="H105" s="189"/>
      <c r="I105" s="189"/>
      <c r="J105" s="190"/>
    </row>
    <row r="106" spans="7:10" ht="28.5" customHeight="1">
      <c r="G106" s="189"/>
      <c r="H106" s="189"/>
      <c r="I106" s="189"/>
      <c r="J106" s="190"/>
    </row>
  </sheetData>
  <sheetProtection/>
  <mergeCells count="11">
    <mergeCell ref="A2:L2"/>
    <mergeCell ref="A4:B4"/>
    <mergeCell ref="C4:L4"/>
    <mergeCell ref="C5:E5"/>
    <mergeCell ref="H5:I5"/>
    <mergeCell ref="J5:L5"/>
    <mergeCell ref="C7:F7"/>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105"/>
  <sheetViews>
    <sheetView workbookViewId="0" topLeftCell="A1">
      <pane xSplit="4" ySplit="6" topLeftCell="E7" activePane="bottomRight" state="frozen"/>
      <selection pane="bottomRight" activeCell="E77" sqref="E77:G80"/>
    </sheetView>
  </sheetViews>
  <sheetFormatPr defaultColWidth="9.00390625" defaultRowHeight="28.5" customHeight="1"/>
  <cols>
    <col min="1" max="3" width="6.625" style="18" customWidth="1"/>
    <col min="4" max="4" width="31.00390625" style="18" customWidth="1"/>
    <col min="5" max="5" width="18.00390625" style="109" customWidth="1"/>
    <col min="6" max="7" width="15.625" style="109" customWidth="1"/>
    <col min="8" max="9" width="10.25390625" style="18" customWidth="1"/>
    <col min="10" max="10" width="13.375" style="110" customWidth="1"/>
    <col min="11" max="11" width="16.00390625" style="110" customWidth="1"/>
    <col min="12" max="12" width="16.00390625" style="18" customWidth="1"/>
    <col min="13" max="32" width="9.00390625" style="18" customWidth="1"/>
    <col min="33" max="16384" width="8.75390625" style="18" bestFit="1" customWidth="1"/>
  </cols>
  <sheetData>
    <row r="1" spans="1:10" ht="28.5" customHeight="1">
      <c r="A1" s="74" t="s">
        <v>138</v>
      </c>
      <c r="B1" s="74"/>
      <c r="C1" s="74"/>
      <c r="D1" s="111"/>
      <c r="E1" s="112"/>
      <c r="F1" s="112"/>
      <c r="G1" s="112"/>
      <c r="H1" s="111"/>
      <c r="I1" s="139"/>
      <c r="J1" s="110" t="s">
        <v>1</v>
      </c>
    </row>
    <row r="2" spans="1:12" ht="28.5" customHeight="1">
      <c r="A2" s="113" t="s">
        <v>139</v>
      </c>
      <c r="B2" s="113"/>
      <c r="C2" s="113"/>
      <c r="D2" s="113"/>
      <c r="E2" s="113"/>
      <c r="F2" s="113"/>
      <c r="G2" s="113"/>
      <c r="H2" s="114"/>
      <c r="I2" s="114"/>
      <c r="J2" s="114"/>
      <c r="K2" s="114"/>
      <c r="L2" s="114"/>
    </row>
    <row r="3" spans="3:11" ht="28.5" customHeight="1">
      <c r="C3" s="111"/>
      <c r="D3" s="115"/>
      <c r="E3" s="116"/>
      <c r="F3" s="116"/>
      <c r="G3" s="117" t="s">
        <v>3</v>
      </c>
      <c r="H3" s="118"/>
      <c r="K3" s="140"/>
    </row>
    <row r="4" spans="1:11" s="108" customFormat="1" ht="19.5" customHeight="1">
      <c r="A4" s="119" t="s">
        <v>67</v>
      </c>
      <c r="B4" s="120"/>
      <c r="C4" s="121"/>
      <c r="D4" s="122" t="s">
        <v>68</v>
      </c>
      <c r="E4" s="123" t="s">
        <v>69</v>
      </c>
      <c r="F4" s="45" t="s">
        <v>70</v>
      </c>
      <c r="G4" s="45"/>
      <c r="J4" s="141"/>
      <c r="K4" s="141"/>
    </row>
    <row r="5" spans="1:7" ht="19.5" customHeight="1">
      <c r="A5" s="124" t="s">
        <v>72</v>
      </c>
      <c r="B5" s="124" t="s">
        <v>73</v>
      </c>
      <c r="C5" s="124" t="s">
        <v>74</v>
      </c>
      <c r="D5" s="125"/>
      <c r="E5" s="126"/>
      <c r="F5" s="45" t="s">
        <v>75</v>
      </c>
      <c r="G5" s="127" t="s">
        <v>76</v>
      </c>
    </row>
    <row r="6" spans="1:7" ht="19.5" customHeight="1">
      <c r="A6" s="128" t="s">
        <v>140</v>
      </c>
      <c r="B6" s="129"/>
      <c r="C6" s="129"/>
      <c r="D6" s="130"/>
      <c r="E6" s="131">
        <f>F6+G6</f>
        <v>107541669.30000001</v>
      </c>
      <c r="F6" s="131">
        <v>30349099.740000002</v>
      </c>
      <c r="G6" s="131">
        <v>77192569.56</v>
      </c>
    </row>
    <row r="7" spans="1:7" ht="19.5" customHeight="1">
      <c r="A7" s="132" t="s">
        <v>83</v>
      </c>
      <c r="B7" s="132"/>
      <c r="C7" s="132"/>
      <c r="D7" s="133"/>
      <c r="E7" s="134">
        <v>58880847.67</v>
      </c>
      <c r="F7" s="135">
        <v>28386566.740000002</v>
      </c>
      <c r="G7" s="135">
        <v>30494280.93</v>
      </c>
    </row>
    <row r="8" spans="1:7" ht="19.5" customHeight="1">
      <c r="A8" s="132"/>
      <c r="B8" s="132" t="s">
        <v>85</v>
      </c>
      <c r="C8" s="132"/>
      <c r="D8" s="133"/>
      <c r="E8" s="134">
        <v>30000</v>
      </c>
      <c r="F8" s="135">
        <v>0</v>
      </c>
      <c r="G8" s="135">
        <v>30000</v>
      </c>
    </row>
    <row r="9" spans="1:7" ht="19.5" customHeight="1">
      <c r="A9" s="132"/>
      <c r="B9" s="132"/>
      <c r="C9" s="132" t="s">
        <v>87</v>
      </c>
      <c r="D9" s="133"/>
      <c r="E9" s="134">
        <v>10000</v>
      </c>
      <c r="F9" s="135">
        <v>0</v>
      </c>
      <c r="G9" s="135">
        <v>10000</v>
      </c>
    </row>
    <row r="10" spans="1:7" ht="19.5" customHeight="1">
      <c r="A10" s="136" t="s">
        <v>83</v>
      </c>
      <c r="B10" s="136" t="s">
        <v>85</v>
      </c>
      <c r="C10" s="136" t="s">
        <v>87</v>
      </c>
      <c r="D10" s="137" t="s">
        <v>88</v>
      </c>
      <c r="E10" s="134">
        <v>10000</v>
      </c>
      <c r="F10" s="135">
        <v>0</v>
      </c>
      <c r="G10" s="135">
        <v>10000</v>
      </c>
    </row>
    <row r="11" spans="1:7" ht="19.5" customHeight="1">
      <c r="A11" s="132"/>
      <c r="B11" s="132"/>
      <c r="C11" s="132" t="s">
        <v>89</v>
      </c>
      <c r="D11" s="133"/>
      <c r="E11" s="134">
        <v>20000</v>
      </c>
      <c r="F11" s="135">
        <v>0</v>
      </c>
      <c r="G11" s="135">
        <v>20000</v>
      </c>
    </row>
    <row r="12" spans="1:7" ht="19.5" customHeight="1">
      <c r="A12" s="136" t="s">
        <v>83</v>
      </c>
      <c r="B12" s="136" t="s">
        <v>85</v>
      </c>
      <c r="C12" s="136" t="s">
        <v>89</v>
      </c>
      <c r="D12" s="137" t="s">
        <v>90</v>
      </c>
      <c r="E12" s="134">
        <v>20000</v>
      </c>
      <c r="F12" s="135">
        <v>0</v>
      </c>
      <c r="G12" s="135">
        <v>20000</v>
      </c>
    </row>
    <row r="13" spans="1:7" ht="19.5" customHeight="1">
      <c r="A13" s="132"/>
      <c r="B13" s="132" t="s">
        <v>91</v>
      </c>
      <c r="C13" s="132"/>
      <c r="D13" s="133"/>
      <c r="E13" s="134">
        <v>43365792.47</v>
      </c>
      <c r="F13" s="135">
        <v>28386566.740000002</v>
      </c>
      <c r="G13" s="135">
        <v>14979225.73</v>
      </c>
    </row>
    <row r="14" spans="1:7" ht="19.5" customHeight="1">
      <c r="A14" s="132"/>
      <c r="B14" s="132"/>
      <c r="C14" s="132" t="s">
        <v>85</v>
      </c>
      <c r="D14" s="133"/>
      <c r="E14" s="134">
        <v>15144210.44</v>
      </c>
      <c r="F14" s="135">
        <v>15144210.44</v>
      </c>
      <c r="G14" s="135">
        <v>0</v>
      </c>
    </row>
    <row r="15" spans="1:7" ht="19.5" customHeight="1">
      <c r="A15" s="136" t="s">
        <v>83</v>
      </c>
      <c r="B15" s="136" t="s">
        <v>91</v>
      </c>
      <c r="C15" s="136" t="s">
        <v>85</v>
      </c>
      <c r="D15" s="137" t="s">
        <v>92</v>
      </c>
      <c r="E15" s="134">
        <v>15144210.44</v>
      </c>
      <c r="F15" s="135">
        <v>15144210.44</v>
      </c>
      <c r="G15" s="135">
        <v>0</v>
      </c>
    </row>
    <row r="16" spans="1:7" ht="19.5" customHeight="1">
      <c r="A16" s="132"/>
      <c r="B16" s="132"/>
      <c r="C16" s="132" t="s">
        <v>93</v>
      </c>
      <c r="D16" s="133"/>
      <c r="E16" s="134">
        <v>28191582.03</v>
      </c>
      <c r="F16" s="135">
        <v>13242356.3</v>
      </c>
      <c r="G16" s="135">
        <v>14949225.73</v>
      </c>
    </row>
    <row r="17" spans="1:7" ht="19.5" customHeight="1">
      <c r="A17" s="136" t="s">
        <v>83</v>
      </c>
      <c r="B17" s="136" t="s">
        <v>91</v>
      </c>
      <c r="C17" s="136" t="s">
        <v>93</v>
      </c>
      <c r="D17" s="137" t="s">
        <v>94</v>
      </c>
      <c r="E17" s="134">
        <v>14949225.73</v>
      </c>
      <c r="F17" s="135">
        <v>0</v>
      </c>
      <c r="G17" s="135">
        <v>14949225.73</v>
      </c>
    </row>
    <row r="18" spans="1:7" ht="19.5" customHeight="1">
      <c r="A18" s="136"/>
      <c r="B18" s="136"/>
      <c r="C18" s="136">
        <v>50</v>
      </c>
      <c r="D18" s="137" t="s">
        <v>95</v>
      </c>
      <c r="E18" s="134">
        <v>13242356.3</v>
      </c>
      <c r="F18" s="135">
        <v>13242356.3</v>
      </c>
      <c r="G18" s="135">
        <v>0</v>
      </c>
    </row>
    <row r="19" spans="1:7" ht="19.5" customHeight="1">
      <c r="A19" s="132"/>
      <c r="B19" s="132"/>
      <c r="C19" s="132" t="s">
        <v>89</v>
      </c>
      <c r="D19" s="133"/>
      <c r="E19" s="134">
        <v>30000</v>
      </c>
      <c r="F19" s="135">
        <v>0</v>
      </c>
      <c r="G19" s="135">
        <v>30000</v>
      </c>
    </row>
    <row r="20" spans="1:7" ht="19.5" customHeight="1">
      <c r="A20" s="136" t="s">
        <v>83</v>
      </c>
      <c r="B20" s="136" t="s">
        <v>91</v>
      </c>
      <c r="C20" s="136" t="s">
        <v>89</v>
      </c>
      <c r="D20" s="137" t="s">
        <v>96</v>
      </c>
      <c r="E20" s="134">
        <v>30000</v>
      </c>
      <c r="F20" s="135">
        <v>0</v>
      </c>
      <c r="G20" s="135">
        <v>30000</v>
      </c>
    </row>
    <row r="21" spans="1:7" ht="19.5" customHeight="1">
      <c r="A21" s="132"/>
      <c r="B21" s="132" t="s">
        <v>97</v>
      </c>
      <c r="C21" s="132"/>
      <c r="D21" s="133"/>
      <c r="E21" s="134">
        <v>57600</v>
      </c>
      <c r="F21" s="135">
        <v>0</v>
      </c>
      <c r="G21" s="135">
        <v>57600</v>
      </c>
    </row>
    <row r="22" spans="1:7" ht="19.5" customHeight="1">
      <c r="A22" s="132"/>
      <c r="B22" s="132"/>
      <c r="C22" s="132" t="s">
        <v>93</v>
      </c>
      <c r="D22" s="133"/>
      <c r="E22" s="134">
        <v>57600</v>
      </c>
      <c r="F22" s="135">
        <v>0</v>
      </c>
      <c r="G22" s="135">
        <v>57600</v>
      </c>
    </row>
    <row r="23" spans="1:7" ht="19.5" customHeight="1">
      <c r="A23" s="136" t="s">
        <v>83</v>
      </c>
      <c r="B23" s="136" t="s">
        <v>97</v>
      </c>
      <c r="C23" s="136" t="s">
        <v>93</v>
      </c>
      <c r="D23" s="137" t="s">
        <v>94</v>
      </c>
      <c r="E23" s="134">
        <v>57600</v>
      </c>
      <c r="F23" s="135">
        <v>0</v>
      </c>
      <c r="G23" s="135">
        <v>57600</v>
      </c>
    </row>
    <row r="24" spans="1:7" ht="19.5" customHeight="1">
      <c r="A24" s="132"/>
      <c r="B24" s="132" t="s">
        <v>98</v>
      </c>
      <c r="C24" s="132"/>
      <c r="D24" s="133"/>
      <c r="E24" s="134">
        <v>15427455.2</v>
      </c>
      <c r="F24" s="135">
        <v>0</v>
      </c>
      <c r="G24" s="135">
        <v>15427455.2</v>
      </c>
    </row>
    <row r="25" spans="1:7" ht="28.5" customHeight="1">
      <c r="A25" s="132"/>
      <c r="B25" s="132"/>
      <c r="C25" s="132" t="s">
        <v>93</v>
      </c>
      <c r="D25" s="133"/>
      <c r="E25" s="134">
        <v>15427455.2</v>
      </c>
      <c r="F25" s="135">
        <v>0</v>
      </c>
      <c r="G25" s="135">
        <v>15427455.2</v>
      </c>
    </row>
    <row r="26" spans="1:7" ht="28.5" customHeight="1">
      <c r="A26" s="136" t="s">
        <v>83</v>
      </c>
      <c r="B26" s="136" t="s">
        <v>98</v>
      </c>
      <c r="C26" s="136" t="s">
        <v>93</v>
      </c>
      <c r="D26" s="137" t="s">
        <v>94</v>
      </c>
      <c r="E26" s="134">
        <v>15427455.2</v>
      </c>
      <c r="F26" s="135">
        <v>0</v>
      </c>
      <c r="G26" s="135">
        <v>15427455.2</v>
      </c>
    </row>
    <row r="27" spans="1:7" ht="28.5" customHeight="1">
      <c r="A27" s="132" t="s">
        <v>99</v>
      </c>
      <c r="B27" s="132"/>
      <c r="C27" s="132"/>
      <c r="D27" s="133"/>
      <c r="E27" s="134">
        <v>4342461.97</v>
      </c>
      <c r="F27" s="135">
        <v>0</v>
      </c>
      <c r="G27" s="135">
        <v>4342461.97</v>
      </c>
    </row>
    <row r="28" spans="1:7" ht="28.5" customHeight="1">
      <c r="A28" s="132"/>
      <c r="B28" s="132" t="s">
        <v>85</v>
      </c>
      <c r="C28" s="132"/>
      <c r="D28" s="133"/>
      <c r="E28" s="134">
        <v>3838461.97</v>
      </c>
      <c r="F28" s="135">
        <v>0</v>
      </c>
      <c r="G28" s="135">
        <v>3838461.97</v>
      </c>
    </row>
    <row r="29" spans="1:7" ht="28.5" customHeight="1">
      <c r="A29" s="132"/>
      <c r="B29" s="132"/>
      <c r="C29" s="132" t="s">
        <v>100</v>
      </c>
      <c r="D29" s="133"/>
      <c r="E29" s="134">
        <v>476050</v>
      </c>
      <c r="F29" s="135">
        <v>0</v>
      </c>
      <c r="G29" s="135">
        <v>476050</v>
      </c>
    </row>
    <row r="30" spans="1:7" ht="28.5" customHeight="1">
      <c r="A30" s="136" t="s">
        <v>99</v>
      </c>
      <c r="B30" s="136" t="s">
        <v>85</v>
      </c>
      <c r="C30" s="136" t="s">
        <v>100</v>
      </c>
      <c r="D30" s="137" t="s">
        <v>101</v>
      </c>
      <c r="E30" s="134">
        <v>476050</v>
      </c>
      <c r="F30" s="135">
        <v>0</v>
      </c>
      <c r="G30" s="135">
        <v>476050</v>
      </c>
    </row>
    <row r="31" spans="1:7" ht="28.5" customHeight="1">
      <c r="A31" s="132"/>
      <c r="B31" s="132"/>
      <c r="C31" s="132" t="s">
        <v>89</v>
      </c>
      <c r="D31" s="133"/>
      <c r="E31" s="134">
        <v>3362411.97</v>
      </c>
      <c r="F31" s="135">
        <v>0</v>
      </c>
      <c r="G31" s="135">
        <v>3362411.97</v>
      </c>
    </row>
    <row r="32" spans="1:7" ht="28.5" customHeight="1">
      <c r="A32" s="136" t="s">
        <v>99</v>
      </c>
      <c r="B32" s="136" t="s">
        <v>85</v>
      </c>
      <c r="C32" s="136" t="s">
        <v>89</v>
      </c>
      <c r="D32" s="137" t="s">
        <v>102</v>
      </c>
      <c r="E32" s="134">
        <v>3362411.97</v>
      </c>
      <c r="F32" s="135">
        <v>0</v>
      </c>
      <c r="G32" s="135">
        <v>3362411.97</v>
      </c>
    </row>
    <row r="33" spans="1:7" ht="28.5" customHeight="1">
      <c r="A33" s="132"/>
      <c r="B33" s="132" t="s">
        <v>93</v>
      </c>
      <c r="C33" s="132"/>
      <c r="D33" s="133"/>
      <c r="E33" s="134">
        <v>504000</v>
      </c>
      <c r="F33" s="135">
        <v>0</v>
      </c>
      <c r="G33" s="135">
        <v>504000</v>
      </c>
    </row>
    <row r="34" spans="1:7" ht="28.5" customHeight="1">
      <c r="A34" s="132"/>
      <c r="B34" s="132"/>
      <c r="C34" s="132" t="s">
        <v>103</v>
      </c>
      <c r="D34" s="133"/>
      <c r="E34" s="134">
        <v>504000</v>
      </c>
      <c r="F34" s="135">
        <v>0</v>
      </c>
      <c r="G34" s="135">
        <v>504000</v>
      </c>
    </row>
    <row r="35" spans="1:7" ht="28.5" customHeight="1">
      <c r="A35" s="136" t="s">
        <v>99</v>
      </c>
      <c r="B35" s="136" t="s">
        <v>93</v>
      </c>
      <c r="C35" s="136" t="s">
        <v>103</v>
      </c>
      <c r="D35" s="137" t="s">
        <v>104</v>
      </c>
      <c r="E35" s="134">
        <v>504000</v>
      </c>
      <c r="F35" s="135">
        <v>0</v>
      </c>
      <c r="G35" s="135">
        <v>504000</v>
      </c>
    </row>
    <row r="36" spans="1:7" ht="28.5" customHeight="1">
      <c r="A36" s="132" t="s">
        <v>105</v>
      </c>
      <c r="B36" s="132"/>
      <c r="C36" s="132"/>
      <c r="D36" s="133"/>
      <c r="E36" s="134">
        <v>9525459.98</v>
      </c>
      <c r="F36" s="135">
        <v>1962533</v>
      </c>
      <c r="G36" s="135">
        <v>7562926.9799999995</v>
      </c>
    </row>
    <row r="37" spans="1:7" ht="28.5" customHeight="1">
      <c r="A37" s="132"/>
      <c r="B37" s="132" t="s">
        <v>93</v>
      </c>
      <c r="C37" s="132"/>
      <c r="D37" s="133"/>
      <c r="E37" s="134">
        <v>6727133.18</v>
      </c>
      <c r="F37" s="135">
        <v>0</v>
      </c>
      <c r="G37" s="135">
        <v>6727133.18</v>
      </c>
    </row>
    <row r="38" spans="1:7" ht="28.5" customHeight="1">
      <c r="A38" s="132"/>
      <c r="B38" s="132"/>
      <c r="C38" s="132" t="s">
        <v>87</v>
      </c>
      <c r="D38" s="133"/>
      <c r="E38" s="134">
        <v>6553133.18</v>
      </c>
      <c r="F38" s="135">
        <v>0</v>
      </c>
      <c r="G38" s="135">
        <v>6553133.18</v>
      </c>
    </row>
    <row r="39" spans="1:7" ht="28.5" customHeight="1">
      <c r="A39" s="136" t="s">
        <v>105</v>
      </c>
      <c r="B39" s="136" t="s">
        <v>93</v>
      </c>
      <c r="C39" s="136" t="s">
        <v>87</v>
      </c>
      <c r="D39" s="137" t="s">
        <v>106</v>
      </c>
      <c r="E39" s="134">
        <v>6553133.18</v>
      </c>
      <c r="F39" s="135">
        <v>0</v>
      </c>
      <c r="G39" s="135">
        <v>6553133.18</v>
      </c>
    </row>
    <row r="40" spans="1:7" ht="28.5" customHeight="1">
      <c r="A40" s="132"/>
      <c r="B40" s="132"/>
      <c r="C40" s="132" t="s">
        <v>89</v>
      </c>
      <c r="D40" s="133"/>
      <c r="E40" s="134">
        <v>174000</v>
      </c>
      <c r="F40" s="135">
        <v>0</v>
      </c>
      <c r="G40" s="135">
        <v>174000</v>
      </c>
    </row>
    <row r="41" spans="1:7" ht="28.5" customHeight="1">
      <c r="A41" s="136" t="s">
        <v>105</v>
      </c>
      <c r="B41" s="136" t="s">
        <v>93</v>
      </c>
      <c r="C41" s="136" t="s">
        <v>89</v>
      </c>
      <c r="D41" s="137" t="s">
        <v>107</v>
      </c>
      <c r="E41" s="134">
        <v>174000</v>
      </c>
      <c r="F41" s="135">
        <v>0</v>
      </c>
      <c r="G41" s="135">
        <v>174000</v>
      </c>
    </row>
    <row r="42" spans="1:7" ht="28.5" customHeight="1">
      <c r="A42" s="132"/>
      <c r="B42" s="132" t="s">
        <v>108</v>
      </c>
      <c r="C42" s="132"/>
      <c r="D42" s="133"/>
      <c r="E42" s="134">
        <v>1962533</v>
      </c>
      <c r="F42" s="135">
        <v>1962533</v>
      </c>
      <c r="G42" s="135">
        <v>0</v>
      </c>
    </row>
    <row r="43" spans="1:7" ht="28.5" customHeight="1">
      <c r="A43" s="132"/>
      <c r="B43" s="132"/>
      <c r="C43" s="132" t="s">
        <v>85</v>
      </c>
      <c r="D43" s="133"/>
      <c r="E43" s="134">
        <v>1962533</v>
      </c>
      <c r="F43" s="135">
        <v>1962533</v>
      </c>
      <c r="G43" s="135">
        <v>0</v>
      </c>
    </row>
    <row r="44" spans="1:7" ht="28.5" customHeight="1">
      <c r="A44" s="136" t="s">
        <v>105</v>
      </c>
      <c r="B44" s="136" t="s">
        <v>108</v>
      </c>
      <c r="C44" s="136" t="s">
        <v>85</v>
      </c>
      <c r="D44" s="137" t="s">
        <v>109</v>
      </c>
      <c r="E44" s="134">
        <v>1163420</v>
      </c>
      <c r="F44" s="135">
        <v>1163420</v>
      </c>
      <c r="G44" s="135">
        <v>0</v>
      </c>
    </row>
    <row r="45" spans="1:7" ht="28.5" customHeight="1">
      <c r="A45" s="136"/>
      <c r="B45" s="136"/>
      <c r="C45" s="138" t="s">
        <v>93</v>
      </c>
      <c r="D45" s="137" t="s">
        <v>110</v>
      </c>
      <c r="E45" s="134">
        <v>799113</v>
      </c>
      <c r="F45" s="135">
        <v>799113</v>
      </c>
      <c r="G45" s="135">
        <v>0</v>
      </c>
    </row>
    <row r="46" spans="1:7" ht="28.5" customHeight="1">
      <c r="A46" s="132"/>
      <c r="B46" s="132" t="s">
        <v>111</v>
      </c>
      <c r="C46" s="132"/>
      <c r="D46" s="133"/>
      <c r="E46" s="134">
        <v>754993.8</v>
      </c>
      <c r="F46" s="135">
        <v>0</v>
      </c>
      <c r="G46" s="135">
        <v>754993.8</v>
      </c>
    </row>
    <row r="47" spans="1:7" ht="28.5" customHeight="1">
      <c r="A47" s="132"/>
      <c r="B47" s="132"/>
      <c r="C47" s="132" t="s">
        <v>108</v>
      </c>
      <c r="D47" s="133"/>
      <c r="E47" s="134">
        <v>687712.8</v>
      </c>
      <c r="F47" s="135">
        <v>0</v>
      </c>
      <c r="G47" s="135">
        <v>687712.8</v>
      </c>
    </row>
    <row r="48" spans="1:7" ht="28.5" customHeight="1">
      <c r="A48" s="136" t="s">
        <v>105</v>
      </c>
      <c r="B48" s="136" t="s">
        <v>111</v>
      </c>
      <c r="C48" s="136" t="s">
        <v>108</v>
      </c>
      <c r="D48" s="137" t="s">
        <v>112</v>
      </c>
      <c r="E48" s="134">
        <v>687712.8</v>
      </c>
      <c r="F48" s="135">
        <v>0</v>
      </c>
      <c r="G48" s="135">
        <v>687712.8</v>
      </c>
    </row>
    <row r="49" spans="1:7" ht="28.5" customHeight="1">
      <c r="A49" s="132"/>
      <c r="B49" s="132"/>
      <c r="C49" s="132" t="s">
        <v>89</v>
      </c>
      <c r="D49" s="133"/>
      <c r="E49" s="134">
        <v>67281</v>
      </c>
      <c r="F49" s="135">
        <v>0</v>
      </c>
      <c r="G49" s="135">
        <v>67281</v>
      </c>
    </row>
    <row r="50" spans="1:7" ht="28.5" customHeight="1">
      <c r="A50" s="136" t="s">
        <v>105</v>
      </c>
      <c r="B50" s="136" t="s">
        <v>111</v>
      </c>
      <c r="C50" s="136" t="s">
        <v>89</v>
      </c>
      <c r="D50" s="137" t="s">
        <v>113</v>
      </c>
      <c r="E50" s="134">
        <v>67281</v>
      </c>
      <c r="F50" s="135">
        <v>0</v>
      </c>
      <c r="G50" s="135">
        <v>67281</v>
      </c>
    </row>
    <row r="51" spans="1:7" ht="28.5" customHeight="1">
      <c r="A51" s="132"/>
      <c r="B51" s="132" t="s">
        <v>114</v>
      </c>
      <c r="C51" s="132"/>
      <c r="D51" s="133"/>
      <c r="E51" s="134">
        <v>800</v>
      </c>
      <c r="F51" s="135">
        <v>0</v>
      </c>
      <c r="G51" s="135">
        <v>800</v>
      </c>
    </row>
    <row r="52" spans="1:7" ht="28.5" customHeight="1">
      <c r="A52" s="132"/>
      <c r="B52" s="132"/>
      <c r="C52" s="132" t="s">
        <v>89</v>
      </c>
      <c r="D52" s="133"/>
      <c r="E52" s="134">
        <v>800</v>
      </c>
      <c r="F52" s="135">
        <v>0</v>
      </c>
      <c r="G52" s="135">
        <v>800</v>
      </c>
    </row>
    <row r="53" spans="1:7" ht="28.5" customHeight="1">
      <c r="A53" s="136" t="s">
        <v>105</v>
      </c>
      <c r="B53" s="136" t="s">
        <v>114</v>
      </c>
      <c r="C53" s="136" t="s">
        <v>89</v>
      </c>
      <c r="D53" s="137" t="s">
        <v>115</v>
      </c>
      <c r="E53" s="134">
        <v>800</v>
      </c>
      <c r="F53" s="135">
        <v>0</v>
      </c>
      <c r="G53" s="135">
        <v>800</v>
      </c>
    </row>
    <row r="54" spans="1:7" ht="28.5" customHeight="1">
      <c r="A54" s="132"/>
      <c r="B54" s="132" t="s">
        <v>89</v>
      </c>
      <c r="C54" s="132"/>
      <c r="D54" s="133"/>
      <c r="E54" s="134">
        <v>80000</v>
      </c>
      <c r="F54" s="135">
        <v>0</v>
      </c>
      <c r="G54" s="135">
        <v>80000</v>
      </c>
    </row>
    <row r="55" spans="1:7" ht="28.5" customHeight="1">
      <c r="A55" s="132"/>
      <c r="B55" s="132"/>
      <c r="C55" s="132" t="s">
        <v>89</v>
      </c>
      <c r="D55" s="133"/>
      <c r="E55" s="134">
        <v>80000</v>
      </c>
      <c r="F55" s="135">
        <v>0</v>
      </c>
      <c r="G55" s="135">
        <v>80000</v>
      </c>
    </row>
    <row r="56" spans="1:7" ht="28.5" customHeight="1">
      <c r="A56" s="136" t="s">
        <v>105</v>
      </c>
      <c r="B56" s="136" t="s">
        <v>89</v>
      </c>
      <c r="C56" s="136" t="s">
        <v>89</v>
      </c>
      <c r="D56" s="137" t="s">
        <v>116</v>
      </c>
      <c r="E56" s="134">
        <v>80000</v>
      </c>
      <c r="F56" s="135">
        <v>0</v>
      </c>
      <c r="G56" s="135">
        <v>80000</v>
      </c>
    </row>
    <row r="57" spans="1:7" ht="28.5" customHeight="1">
      <c r="A57" s="132" t="s">
        <v>117</v>
      </c>
      <c r="B57" s="132"/>
      <c r="C57" s="132"/>
      <c r="D57" s="133"/>
      <c r="E57" s="134">
        <v>1493200</v>
      </c>
      <c r="F57" s="135">
        <v>0</v>
      </c>
      <c r="G57" s="135">
        <v>1493200</v>
      </c>
    </row>
    <row r="58" spans="1:7" ht="28.5" customHeight="1">
      <c r="A58" s="132"/>
      <c r="B58" s="132" t="s">
        <v>118</v>
      </c>
      <c r="C58" s="132"/>
      <c r="D58" s="133"/>
      <c r="E58" s="134">
        <v>1353600</v>
      </c>
      <c r="F58" s="135">
        <v>0</v>
      </c>
      <c r="G58" s="135">
        <v>1353600</v>
      </c>
    </row>
    <row r="59" spans="1:7" ht="28.5" customHeight="1">
      <c r="A59" s="132"/>
      <c r="B59" s="132"/>
      <c r="C59" s="132" t="s">
        <v>87</v>
      </c>
      <c r="D59" s="133"/>
      <c r="E59" s="134">
        <v>730080</v>
      </c>
      <c r="F59" s="135">
        <v>0</v>
      </c>
      <c r="G59" s="135">
        <v>730080</v>
      </c>
    </row>
    <row r="60" spans="1:7" ht="28.5" customHeight="1">
      <c r="A60" s="136" t="s">
        <v>117</v>
      </c>
      <c r="B60" s="136" t="s">
        <v>118</v>
      </c>
      <c r="C60" s="136" t="s">
        <v>87</v>
      </c>
      <c r="D60" s="137" t="s">
        <v>119</v>
      </c>
      <c r="E60" s="134">
        <v>730080</v>
      </c>
      <c r="F60" s="135">
        <v>0</v>
      </c>
      <c r="G60" s="135">
        <v>730080</v>
      </c>
    </row>
    <row r="61" spans="1:7" ht="28.5" customHeight="1">
      <c r="A61" s="132"/>
      <c r="B61" s="132"/>
      <c r="C61" s="132" t="s">
        <v>89</v>
      </c>
      <c r="D61" s="133"/>
      <c r="E61" s="134">
        <v>623520</v>
      </c>
      <c r="F61" s="135">
        <v>0</v>
      </c>
      <c r="G61" s="135">
        <v>623520</v>
      </c>
    </row>
    <row r="62" spans="1:7" ht="28.5" customHeight="1">
      <c r="A62" s="136" t="s">
        <v>117</v>
      </c>
      <c r="B62" s="136" t="s">
        <v>118</v>
      </c>
      <c r="C62" s="136" t="s">
        <v>89</v>
      </c>
      <c r="D62" s="137" t="s">
        <v>120</v>
      </c>
      <c r="E62" s="134">
        <v>623520</v>
      </c>
      <c r="F62" s="135">
        <v>0</v>
      </c>
      <c r="G62" s="135">
        <v>623520</v>
      </c>
    </row>
    <row r="63" spans="1:7" ht="28.5" customHeight="1">
      <c r="A63" s="132"/>
      <c r="B63" s="132" t="s">
        <v>111</v>
      </c>
      <c r="C63" s="132"/>
      <c r="D63" s="133"/>
      <c r="E63" s="134">
        <v>139600</v>
      </c>
      <c r="F63" s="135">
        <v>0</v>
      </c>
      <c r="G63" s="135">
        <v>139600</v>
      </c>
    </row>
    <row r="64" spans="1:7" ht="28.5" customHeight="1">
      <c r="A64" s="132"/>
      <c r="B64" s="132"/>
      <c r="C64" s="132" t="s">
        <v>89</v>
      </c>
      <c r="D64" s="133"/>
      <c r="E64" s="134">
        <v>139600</v>
      </c>
      <c r="F64" s="135">
        <v>0</v>
      </c>
      <c r="G64" s="135">
        <v>139600</v>
      </c>
    </row>
    <row r="65" spans="1:7" ht="28.5" customHeight="1">
      <c r="A65" s="136" t="s">
        <v>117</v>
      </c>
      <c r="B65" s="136" t="s">
        <v>111</v>
      </c>
      <c r="C65" s="136" t="s">
        <v>89</v>
      </c>
      <c r="D65" s="137" t="s">
        <v>121</v>
      </c>
      <c r="E65" s="134">
        <v>139600</v>
      </c>
      <c r="F65" s="135">
        <v>0</v>
      </c>
      <c r="G65" s="135">
        <v>139600</v>
      </c>
    </row>
    <row r="66" spans="1:7" ht="28.5" customHeight="1">
      <c r="A66" s="132" t="s">
        <v>122</v>
      </c>
      <c r="B66" s="132"/>
      <c r="C66" s="132"/>
      <c r="D66" s="133"/>
      <c r="E66" s="134">
        <v>150000</v>
      </c>
      <c r="F66" s="135">
        <v>0</v>
      </c>
      <c r="G66" s="135">
        <v>150000</v>
      </c>
    </row>
    <row r="67" spans="1:7" ht="28.5" customHeight="1">
      <c r="A67" s="132"/>
      <c r="B67" s="132" t="s">
        <v>91</v>
      </c>
      <c r="C67" s="132"/>
      <c r="D67" s="133"/>
      <c r="E67" s="134">
        <v>150000</v>
      </c>
      <c r="F67" s="135">
        <v>0</v>
      </c>
      <c r="G67" s="135">
        <v>150000</v>
      </c>
    </row>
    <row r="68" spans="1:7" ht="28.5" customHeight="1">
      <c r="A68" s="132"/>
      <c r="B68" s="132"/>
      <c r="C68" s="132" t="s">
        <v>85</v>
      </c>
      <c r="D68" s="133"/>
      <c r="E68" s="134">
        <v>150000</v>
      </c>
      <c r="F68" s="135">
        <v>0</v>
      </c>
      <c r="G68" s="135">
        <v>150000</v>
      </c>
    </row>
    <row r="69" spans="1:7" ht="28.5" customHeight="1">
      <c r="A69" s="136" t="s">
        <v>122</v>
      </c>
      <c r="B69" s="136" t="s">
        <v>91</v>
      </c>
      <c r="C69" s="136" t="s">
        <v>85</v>
      </c>
      <c r="D69" s="137" t="s">
        <v>123</v>
      </c>
      <c r="E69" s="134">
        <v>150000</v>
      </c>
      <c r="F69" s="135">
        <v>0</v>
      </c>
      <c r="G69" s="135">
        <v>150000</v>
      </c>
    </row>
    <row r="70" spans="1:7" ht="28.5" customHeight="1">
      <c r="A70" s="132" t="s">
        <v>124</v>
      </c>
      <c r="B70" s="132"/>
      <c r="C70" s="132"/>
      <c r="D70" s="133"/>
      <c r="E70" s="134">
        <v>3500000</v>
      </c>
      <c r="F70" s="135">
        <v>0</v>
      </c>
      <c r="G70" s="135">
        <v>3500000</v>
      </c>
    </row>
    <row r="71" spans="1:7" ht="28.5" customHeight="1">
      <c r="A71" s="132"/>
      <c r="B71" s="132" t="s">
        <v>85</v>
      </c>
      <c r="C71" s="132"/>
      <c r="D71" s="133"/>
      <c r="E71" s="134">
        <v>900000</v>
      </c>
      <c r="F71" s="135">
        <v>0</v>
      </c>
      <c r="G71" s="135">
        <v>900000</v>
      </c>
    </row>
    <row r="72" spans="1:7" ht="28.5" customHeight="1">
      <c r="A72" s="132"/>
      <c r="B72" s="132"/>
      <c r="C72" s="132" t="s">
        <v>89</v>
      </c>
      <c r="D72" s="133"/>
      <c r="E72" s="134">
        <v>900000</v>
      </c>
      <c r="F72" s="135">
        <v>0</v>
      </c>
      <c r="G72" s="135">
        <v>900000</v>
      </c>
    </row>
    <row r="73" spans="1:7" ht="28.5" customHeight="1">
      <c r="A73" s="136" t="s">
        <v>124</v>
      </c>
      <c r="B73" s="136" t="s">
        <v>85</v>
      </c>
      <c r="C73" s="136" t="s">
        <v>89</v>
      </c>
      <c r="D73" s="137" t="s">
        <v>125</v>
      </c>
      <c r="E73" s="134">
        <v>900000</v>
      </c>
      <c r="F73" s="135">
        <v>0</v>
      </c>
      <c r="G73" s="135">
        <v>900000</v>
      </c>
    </row>
    <row r="74" spans="1:7" ht="28.5" customHeight="1">
      <c r="A74" s="132"/>
      <c r="B74" s="132" t="s">
        <v>108</v>
      </c>
      <c r="C74" s="132"/>
      <c r="D74" s="133"/>
      <c r="E74" s="134">
        <v>2600000</v>
      </c>
      <c r="F74" s="135">
        <v>0</v>
      </c>
      <c r="G74" s="135">
        <v>2600000</v>
      </c>
    </row>
    <row r="75" spans="1:7" ht="28.5" customHeight="1">
      <c r="A75" s="132"/>
      <c r="B75" s="132"/>
      <c r="C75" s="132" t="s">
        <v>85</v>
      </c>
      <c r="D75" s="133"/>
      <c r="E75" s="134">
        <v>2600000</v>
      </c>
      <c r="F75" s="135">
        <v>0</v>
      </c>
      <c r="G75" s="135">
        <v>2600000</v>
      </c>
    </row>
    <row r="76" spans="1:7" ht="28.5" customHeight="1">
      <c r="A76" s="136" t="s">
        <v>124</v>
      </c>
      <c r="B76" s="136" t="s">
        <v>108</v>
      </c>
      <c r="C76" s="136" t="s">
        <v>85</v>
      </c>
      <c r="D76" s="137" t="s">
        <v>126</v>
      </c>
      <c r="E76" s="134">
        <v>2600000</v>
      </c>
      <c r="F76" s="135">
        <v>0</v>
      </c>
      <c r="G76" s="135">
        <v>2600000</v>
      </c>
    </row>
    <row r="77" spans="1:7" ht="28.5" customHeight="1">
      <c r="A77" s="132" t="s">
        <v>127</v>
      </c>
      <c r="B77" s="132"/>
      <c r="C77" s="132"/>
      <c r="D77" s="133"/>
      <c r="E77" s="134">
        <v>28796699.68</v>
      </c>
      <c r="F77" s="135">
        <v>0</v>
      </c>
      <c r="G77" s="135">
        <v>28796699.68</v>
      </c>
    </row>
    <row r="78" spans="1:7" ht="28.5" customHeight="1">
      <c r="A78" s="132"/>
      <c r="B78" s="132" t="s">
        <v>85</v>
      </c>
      <c r="C78" s="132"/>
      <c r="D78" s="133"/>
      <c r="E78" s="134">
        <v>22117417.16</v>
      </c>
      <c r="F78" s="135">
        <v>0</v>
      </c>
      <c r="G78" s="135">
        <v>22117417.16</v>
      </c>
    </row>
    <row r="79" spans="1:7" ht="28.5" customHeight="1">
      <c r="A79" s="132"/>
      <c r="B79" s="132"/>
      <c r="C79" s="132" t="s">
        <v>128</v>
      </c>
      <c r="D79" s="133"/>
      <c r="E79" s="134">
        <v>4136670</v>
      </c>
      <c r="F79" s="135">
        <v>0</v>
      </c>
      <c r="G79" s="135">
        <v>4136670</v>
      </c>
    </row>
    <row r="80" spans="1:7" ht="28.5" customHeight="1">
      <c r="A80" s="136" t="s">
        <v>127</v>
      </c>
      <c r="B80" s="136" t="s">
        <v>85</v>
      </c>
      <c r="C80" s="136" t="s">
        <v>128</v>
      </c>
      <c r="D80" s="137" t="s">
        <v>129</v>
      </c>
      <c r="E80" s="134">
        <v>4136670</v>
      </c>
      <c r="F80" s="135">
        <v>0</v>
      </c>
      <c r="G80" s="135">
        <v>4136670</v>
      </c>
    </row>
    <row r="81" spans="1:7" ht="28.5" customHeight="1">
      <c r="A81" s="132"/>
      <c r="B81" s="132"/>
      <c r="C81" s="132" t="s">
        <v>89</v>
      </c>
      <c r="D81" s="133"/>
      <c r="E81" s="134">
        <v>17980747.16</v>
      </c>
      <c r="F81" s="135">
        <v>0</v>
      </c>
      <c r="G81" s="135">
        <v>17980747.16</v>
      </c>
    </row>
    <row r="82" spans="1:7" ht="28.5" customHeight="1">
      <c r="A82" s="136" t="s">
        <v>127</v>
      </c>
      <c r="B82" s="136" t="s">
        <v>85</v>
      </c>
      <c r="C82" s="136" t="s">
        <v>89</v>
      </c>
      <c r="D82" s="137" t="s">
        <v>130</v>
      </c>
      <c r="E82" s="134">
        <v>17980747.16</v>
      </c>
      <c r="F82" s="135">
        <v>0</v>
      </c>
      <c r="G82" s="135">
        <v>17980747.16</v>
      </c>
    </row>
    <row r="83" spans="1:7" ht="28.5" customHeight="1">
      <c r="A83" s="132"/>
      <c r="B83" s="132" t="s">
        <v>93</v>
      </c>
      <c r="C83" s="132"/>
      <c r="D83" s="133"/>
      <c r="E83" s="134">
        <v>5929282.52</v>
      </c>
      <c r="F83" s="135">
        <v>0</v>
      </c>
      <c r="G83" s="135">
        <v>5929282.52</v>
      </c>
    </row>
    <row r="84" spans="1:7" ht="28.5" customHeight="1">
      <c r="A84" s="132"/>
      <c r="B84" s="132"/>
      <c r="C84" s="132" t="s">
        <v>131</v>
      </c>
      <c r="D84" s="133"/>
      <c r="E84" s="134">
        <v>46720</v>
      </c>
      <c r="F84" s="135">
        <v>0</v>
      </c>
      <c r="G84" s="135">
        <v>46720</v>
      </c>
    </row>
    <row r="85" spans="1:7" ht="28.5" customHeight="1">
      <c r="A85" s="136" t="s">
        <v>127</v>
      </c>
      <c r="B85" s="136" t="s">
        <v>93</v>
      </c>
      <c r="C85" s="136" t="s">
        <v>131</v>
      </c>
      <c r="D85" s="137" t="s">
        <v>132</v>
      </c>
      <c r="E85" s="134">
        <v>46720</v>
      </c>
      <c r="F85" s="135">
        <v>0</v>
      </c>
      <c r="G85" s="135">
        <v>46720</v>
      </c>
    </row>
    <row r="86" spans="1:7" ht="28.5" customHeight="1">
      <c r="A86" s="132"/>
      <c r="B86" s="132"/>
      <c r="C86" s="132" t="s">
        <v>89</v>
      </c>
      <c r="D86" s="133"/>
      <c r="E86" s="134">
        <v>5882562.52</v>
      </c>
      <c r="F86" s="135">
        <v>0</v>
      </c>
      <c r="G86" s="135">
        <v>5882562.52</v>
      </c>
    </row>
    <row r="87" spans="1:7" ht="28.5" customHeight="1">
      <c r="A87" s="136" t="s">
        <v>127</v>
      </c>
      <c r="B87" s="136" t="s">
        <v>93</v>
      </c>
      <c r="C87" s="136" t="s">
        <v>89</v>
      </c>
      <c r="D87" s="137" t="s">
        <v>133</v>
      </c>
      <c r="E87" s="134">
        <v>5882562.52</v>
      </c>
      <c r="F87" s="135">
        <v>0</v>
      </c>
      <c r="G87" s="135">
        <v>5882562.52</v>
      </c>
    </row>
    <row r="88" spans="1:7" ht="28.5" customHeight="1">
      <c r="A88" s="132"/>
      <c r="B88" s="132" t="s">
        <v>91</v>
      </c>
      <c r="C88" s="132"/>
      <c r="D88" s="133"/>
      <c r="E88" s="134">
        <v>750000</v>
      </c>
      <c r="F88" s="135">
        <v>0</v>
      </c>
      <c r="G88" s="135">
        <v>750000</v>
      </c>
    </row>
    <row r="89" spans="1:7" ht="28.5" customHeight="1">
      <c r="A89" s="132"/>
      <c r="B89" s="132"/>
      <c r="C89" s="132" t="s">
        <v>103</v>
      </c>
      <c r="D89" s="133"/>
      <c r="E89" s="134">
        <v>500000</v>
      </c>
      <c r="F89" s="135">
        <v>0</v>
      </c>
      <c r="G89" s="135">
        <v>500000</v>
      </c>
    </row>
    <row r="90" spans="1:7" ht="28.5" customHeight="1">
      <c r="A90" s="136" t="s">
        <v>127</v>
      </c>
      <c r="B90" s="136" t="s">
        <v>91</v>
      </c>
      <c r="C90" s="136" t="s">
        <v>103</v>
      </c>
      <c r="D90" s="137" t="s">
        <v>134</v>
      </c>
      <c r="E90" s="134">
        <v>500000</v>
      </c>
      <c r="F90" s="135">
        <v>0</v>
      </c>
      <c r="G90" s="135">
        <v>500000</v>
      </c>
    </row>
    <row r="91" spans="1:7" ht="28.5" customHeight="1">
      <c r="A91" s="132"/>
      <c r="B91" s="132"/>
      <c r="C91" s="132" t="s">
        <v>131</v>
      </c>
      <c r="D91" s="133"/>
      <c r="E91" s="134">
        <v>250000</v>
      </c>
      <c r="F91" s="135">
        <v>0</v>
      </c>
      <c r="G91" s="135">
        <v>250000</v>
      </c>
    </row>
    <row r="92" spans="1:7" ht="28.5" customHeight="1">
      <c r="A92" s="136" t="s">
        <v>127</v>
      </c>
      <c r="B92" s="136" t="s">
        <v>91</v>
      </c>
      <c r="C92" s="136" t="s">
        <v>131</v>
      </c>
      <c r="D92" s="137" t="s">
        <v>135</v>
      </c>
      <c r="E92" s="134">
        <v>250000</v>
      </c>
      <c r="F92" s="135">
        <v>0</v>
      </c>
      <c r="G92" s="135">
        <v>250000</v>
      </c>
    </row>
    <row r="93" spans="1:7" ht="28.5" customHeight="1">
      <c r="A93" s="132" t="s">
        <v>136</v>
      </c>
      <c r="B93" s="132"/>
      <c r="C93" s="132"/>
      <c r="D93" s="133"/>
      <c r="E93" s="134">
        <v>853000</v>
      </c>
      <c r="F93" s="135">
        <v>0</v>
      </c>
      <c r="G93" s="135">
        <v>853000</v>
      </c>
    </row>
    <row r="94" spans="1:7" ht="28.5" customHeight="1">
      <c r="A94" s="132"/>
      <c r="B94" s="132" t="s">
        <v>85</v>
      </c>
      <c r="C94" s="132"/>
      <c r="D94" s="133"/>
      <c r="E94" s="134">
        <v>120000</v>
      </c>
      <c r="F94" s="135">
        <v>0</v>
      </c>
      <c r="G94" s="135">
        <v>120000</v>
      </c>
    </row>
    <row r="95" spans="1:7" ht="28.5" customHeight="1">
      <c r="A95" s="132"/>
      <c r="B95" s="132"/>
      <c r="C95" s="132" t="s">
        <v>93</v>
      </c>
      <c r="D95" s="133"/>
      <c r="E95" s="134">
        <v>120000</v>
      </c>
      <c r="F95" s="135">
        <v>0</v>
      </c>
      <c r="G95" s="135">
        <v>120000</v>
      </c>
    </row>
    <row r="96" spans="1:7" ht="28.5" customHeight="1">
      <c r="A96" s="136" t="s">
        <v>136</v>
      </c>
      <c r="B96" s="136" t="s">
        <v>85</v>
      </c>
      <c r="C96" s="136" t="s">
        <v>93</v>
      </c>
      <c r="D96" s="137" t="s">
        <v>94</v>
      </c>
      <c r="E96" s="134">
        <v>120000</v>
      </c>
      <c r="F96" s="135">
        <v>0</v>
      </c>
      <c r="G96" s="135">
        <v>120000</v>
      </c>
    </row>
    <row r="97" spans="1:7" ht="28.5" customHeight="1">
      <c r="A97" s="132"/>
      <c r="B97" s="132" t="s">
        <v>93</v>
      </c>
      <c r="C97" s="132"/>
      <c r="D97" s="133"/>
      <c r="E97" s="134">
        <v>733000</v>
      </c>
      <c r="F97" s="135">
        <v>0</v>
      </c>
      <c r="G97" s="135">
        <v>733000</v>
      </c>
    </row>
    <row r="98" spans="1:7" ht="28.5" customHeight="1">
      <c r="A98" s="132"/>
      <c r="B98" s="132"/>
      <c r="C98" s="132" t="s">
        <v>103</v>
      </c>
      <c r="D98" s="133"/>
      <c r="E98" s="134">
        <v>733000</v>
      </c>
      <c r="F98" s="135">
        <v>0</v>
      </c>
      <c r="G98" s="135">
        <v>733000</v>
      </c>
    </row>
    <row r="99" spans="1:7" ht="28.5" customHeight="1">
      <c r="A99" s="136" t="s">
        <v>136</v>
      </c>
      <c r="B99" s="136" t="s">
        <v>93</v>
      </c>
      <c r="C99" s="136" t="s">
        <v>103</v>
      </c>
      <c r="D99" s="137" t="s">
        <v>137</v>
      </c>
      <c r="E99" s="134">
        <v>733000</v>
      </c>
      <c r="F99" s="135">
        <v>0</v>
      </c>
      <c r="G99" s="135">
        <v>733000</v>
      </c>
    </row>
    <row r="100" spans="5:7" ht="28.5" customHeight="1">
      <c r="E100" s="142"/>
      <c r="F100" s="142"/>
      <c r="G100" s="142"/>
    </row>
    <row r="101" spans="5:7" ht="28.5" customHeight="1">
      <c r="E101" s="142"/>
      <c r="F101" s="142"/>
      <c r="G101" s="142"/>
    </row>
    <row r="102" spans="5:7" ht="28.5" customHeight="1">
      <c r="E102" s="142"/>
      <c r="F102" s="142"/>
      <c r="G102" s="142"/>
    </row>
    <row r="103" spans="5:7" ht="28.5" customHeight="1">
      <c r="E103" s="142"/>
      <c r="F103" s="142"/>
      <c r="G103" s="142"/>
    </row>
    <row r="104" spans="5:7" ht="28.5" customHeight="1">
      <c r="E104" s="142"/>
      <c r="F104" s="142"/>
      <c r="G104" s="142"/>
    </row>
    <row r="105" spans="5:7" ht="28.5" customHeight="1">
      <c r="E105" s="142"/>
      <c r="F105" s="142"/>
      <c r="G105" s="142"/>
    </row>
  </sheetData>
  <sheetProtection/>
  <mergeCells count="7">
    <mergeCell ref="A1:C1"/>
    <mergeCell ref="A2:G2"/>
    <mergeCell ref="A4:C4"/>
    <mergeCell ref="F4:G4"/>
    <mergeCell ref="A6:D6"/>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2" ySplit="5" topLeftCell="C9" activePane="bottomRight" state="frozen"/>
      <selection pane="bottomRight" activeCell="B13" sqref="B13"/>
    </sheetView>
  </sheetViews>
  <sheetFormatPr defaultColWidth="9.00390625" defaultRowHeight="28.5" customHeight="1"/>
  <cols>
    <col min="1" max="1" width="18.00390625" style="86" customWidth="1"/>
    <col min="2" max="2" width="34.875" style="87" customWidth="1"/>
    <col min="3" max="3" width="32.125" style="88" customWidth="1"/>
    <col min="4" max="32" width="9.00390625" style="88" customWidth="1"/>
    <col min="33" max="16384" width="8.75390625" style="88" bestFit="1" customWidth="1"/>
  </cols>
  <sheetData>
    <row r="1" ht="28.5" customHeight="1">
      <c r="A1" s="101" t="s">
        <v>141</v>
      </c>
    </row>
    <row r="2" spans="1:3" ht="47.25" customHeight="1">
      <c r="A2" s="90" t="s">
        <v>142</v>
      </c>
      <c r="B2" s="90"/>
      <c r="C2" s="90"/>
    </row>
    <row r="3" ht="28.5" customHeight="1">
      <c r="C3" s="78" t="s">
        <v>143</v>
      </c>
    </row>
    <row r="4" spans="1:3" s="85" customFormat="1" ht="19.5" customHeight="1">
      <c r="A4" s="91" t="s">
        <v>144</v>
      </c>
      <c r="B4" s="91"/>
      <c r="C4" s="92" t="s">
        <v>69</v>
      </c>
    </row>
    <row r="5" spans="1:3" s="85" customFormat="1" ht="19.5" customHeight="1">
      <c r="A5" s="93" t="s">
        <v>145</v>
      </c>
      <c r="B5" s="91" t="s">
        <v>146</v>
      </c>
      <c r="C5" s="94"/>
    </row>
    <row r="6" spans="1:3" s="85" customFormat="1" ht="19.5" customHeight="1">
      <c r="A6" s="102" t="s">
        <v>140</v>
      </c>
      <c r="B6" s="103"/>
      <c r="C6" s="104">
        <f>SUM(C7,C19,C34)</f>
        <v>30349099.74</v>
      </c>
    </row>
    <row r="7" spans="1:3" ht="19.5" customHeight="1">
      <c r="A7" s="105" t="s">
        <v>147</v>
      </c>
      <c r="B7" s="105" t="s">
        <v>148</v>
      </c>
      <c r="C7" s="106">
        <f>C8+C9+C10+C11+C12+C13+C14+C15+C16+C17</f>
        <v>27621348.639999997</v>
      </c>
    </row>
    <row r="8" spans="1:3" ht="19.5" customHeight="1">
      <c r="A8" s="105" t="s">
        <v>149</v>
      </c>
      <c r="B8" s="105" t="s">
        <v>150</v>
      </c>
      <c r="C8" s="106">
        <v>3510576</v>
      </c>
    </row>
    <row r="9" spans="1:3" ht="19.5" customHeight="1">
      <c r="A9" s="105" t="s">
        <v>151</v>
      </c>
      <c r="B9" s="105" t="s">
        <v>152</v>
      </c>
      <c r="C9" s="106">
        <v>13437613</v>
      </c>
    </row>
    <row r="10" spans="1:3" ht="19.5" customHeight="1">
      <c r="A10" s="105" t="s">
        <v>153</v>
      </c>
      <c r="B10" s="105" t="s">
        <v>154</v>
      </c>
      <c r="C10" s="106">
        <v>2514330</v>
      </c>
    </row>
    <row r="11" spans="1:3" ht="19.5" customHeight="1">
      <c r="A11" s="105" t="s">
        <v>155</v>
      </c>
      <c r="B11" s="105" t="s">
        <v>156</v>
      </c>
      <c r="C11" s="106">
        <v>556500</v>
      </c>
    </row>
    <row r="12" spans="1:3" ht="19.5" customHeight="1">
      <c r="A12" s="105" t="s">
        <v>157</v>
      </c>
      <c r="B12" s="105" t="s">
        <v>158</v>
      </c>
      <c r="C12" s="106">
        <v>1926332.16</v>
      </c>
    </row>
    <row r="13" spans="1:3" ht="19.5" customHeight="1">
      <c r="A13" s="105" t="s">
        <v>159</v>
      </c>
      <c r="B13" s="105" t="s">
        <v>160</v>
      </c>
      <c r="C13" s="106">
        <v>963166.08</v>
      </c>
    </row>
    <row r="14" spans="1:3" ht="19.5" customHeight="1">
      <c r="A14" s="105" t="s">
        <v>161</v>
      </c>
      <c r="B14" s="105" t="s">
        <v>162</v>
      </c>
      <c r="C14" s="106">
        <v>1731540</v>
      </c>
    </row>
    <row r="15" spans="1:3" ht="19.5" customHeight="1">
      <c r="A15" s="105" t="s">
        <v>163</v>
      </c>
      <c r="B15" s="105" t="s">
        <v>164</v>
      </c>
      <c r="C15" s="106">
        <v>519462</v>
      </c>
    </row>
    <row r="16" spans="1:3" ht="19.5" customHeight="1">
      <c r="A16" s="105" t="s">
        <v>165</v>
      </c>
      <c r="B16" s="105" t="s">
        <v>166</v>
      </c>
      <c r="C16" s="106">
        <v>290753.4</v>
      </c>
    </row>
    <row r="17" spans="1:3" ht="19.5" customHeight="1">
      <c r="A17" s="105" t="s">
        <v>167</v>
      </c>
      <c r="B17" s="105" t="s">
        <v>168</v>
      </c>
      <c r="C17" s="106">
        <v>2171076</v>
      </c>
    </row>
    <row r="18" spans="1:3" ht="19.5" customHeight="1">
      <c r="A18" s="105" t="s">
        <v>169</v>
      </c>
      <c r="B18" s="105" t="s">
        <v>170</v>
      </c>
      <c r="C18" s="106">
        <v>0</v>
      </c>
    </row>
    <row r="19" spans="1:3" ht="19.5" customHeight="1">
      <c r="A19" s="105" t="s">
        <v>171</v>
      </c>
      <c r="B19" s="105" t="s">
        <v>172</v>
      </c>
      <c r="C19" s="106">
        <f>C20+C21+C22+C23+C24+C25+C26+C27+C28+C29+C30+C31+C32+C33</f>
        <v>2084938.0999999999</v>
      </c>
    </row>
    <row r="20" spans="1:3" ht="19.5" customHeight="1">
      <c r="A20" s="105" t="s">
        <v>173</v>
      </c>
      <c r="B20" s="105" t="s">
        <v>174</v>
      </c>
      <c r="C20" s="106">
        <v>130200</v>
      </c>
    </row>
    <row r="21" spans="1:3" ht="19.5" customHeight="1">
      <c r="A21" s="105" t="s">
        <v>175</v>
      </c>
      <c r="B21" s="105" t="s">
        <v>176</v>
      </c>
      <c r="C21" s="106">
        <v>139500</v>
      </c>
    </row>
    <row r="22" spans="1:3" ht="19.5" customHeight="1">
      <c r="A22" s="105" t="s">
        <v>177</v>
      </c>
      <c r="B22" s="105" t="s">
        <v>178</v>
      </c>
      <c r="C22" s="106">
        <v>83700</v>
      </c>
    </row>
    <row r="23" spans="1:3" ht="19.5" customHeight="1">
      <c r="A23" s="105" t="s">
        <v>179</v>
      </c>
      <c r="B23" s="105" t="s">
        <v>180</v>
      </c>
      <c r="C23" s="106">
        <v>221919.2</v>
      </c>
    </row>
    <row r="24" spans="1:3" ht="19.5" customHeight="1">
      <c r="A24" s="105" t="s">
        <v>181</v>
      </c>
      <c r="B24" s="105" t="s">
        <v>182</v>
      </c>
      <c r="C24" s="106">
        <v>279565.68</v>
      </c>
    </row>
    <row r="25" spans="1:3" ht="19.5" customHeight="1">
      <c r="A25" s="105" t="s">
        <v>183</v>
      </c>
      <c r="B25" s="105" t="s">
        <v>184</v>
      </c>
      <c r="C25" s="106">
        <v>33480</v>
      </c>
    </row>
    <row r="26" spans="1:3" ht="19.5" customHeight="1">
      <c r="A26" s="105" t="s">
        <v>185</v>
      </c>
      <c r="B26" s="105" t="s">
        <v>186</v>
      </c>
      <c r="C26" s="106">
        <v>36582.84</v>
      </c>
    </row>
    <row r="27" spans="1:3" ht="19.5" customHeight="1">
      <c r="A27" s="105" t="s">
        <v>187</v>
      </c>
      <c r="B27" s="105" t="s">
        <v>188</v>
      </c>
      <c r="C27" s="106">
        <v>18000</v>
      </c>
    </row>
    <row r="28" spans="1:3" ht="19.5" customHeight="1">
      <c r="A28" s="105" t="s">
        <v>189</v>
      </c>
      <c r="B28" s="105" t="s">
        <v>190</v>
      </c>
      <c r="C28" s="106">
        <v>35340</v>
      </c>
    </row>
    <row r="29" spans="1:3" ht="19.5" customHeight="1">
      <c r="A29" s="105" t="s">
        <v>191</v>
      </c>
      <c r="B29" s="105" t="s">
        <v>192</v>
      </c>
      <c r="C29" s="106">
        <v>6696</v>
      </c>
    </row>
    <row r="30" spans="1:3" ht="19.5" customHeight="1">
      <c r="A30" s="105" t="s">
        <v>193</v>
      </c>
      <c r="B30" s="105" t="s">
        <v>194</v>
      </c>
      <c r="C30" s="106">
        <v>332970.38</v>
      </c>
    </row>
    <row r="31" spans="1:3" ht="19.5" customHeight="1">
      <c r="A31" s="105" t="s">
        <v>195</v>
      </c>
      <c r="B31" s="105" t="s">
        <v>196</v>
      </c>
      <c r="C31" s="106">
        <v>314712</v>
      </c>
    </row>
    <row r="32" spans="1:3" ht="19.5" customHeight="1">
      <c r="A32" s="105" t="s">
        <v>197</v>
      </c>
      <c r="B32" s="105" t="s">
        <v>198</v>
      </c>
      <c r="C32" s="106">
        <v>195852</v>
      </c>
    </row>
    <row r="33" spans="1:3" ht="19.5" customHeight="1">
      <c r="A33" s="105" t="s">
        <v>199</v>
      </c>
      <c r="B33" s="105" t="s">
        <v>200</v>
      </c>
      <c r="C33" s="107">
        <v>256420</v>
      </c>
    </row>
    <row r="34" spans="1:3" ht="19.5" customHeight="1">
      <c r="A34" s="105" t="s">
        <v>201</v>
      </c>
      <c r="B34" s="105" t="s">
        <v>202</v>
      </c>
      <c r="C34" s="106">
        <f>SUM(C35:C38)</f>
        <v>642813</v>
      </c>
    </row>
    <row r="35" spans="1:3" ht="19.5" customHeight="1">
      <c r="A35" s="105" t="s">
        <v>203</v>
      </c>
      <c r="B35" s="105" t="s">
        <v>204</v>
      </c>
      <c r="C35" s="106">
        <v>0</v>
      </c>
    </row>
    <row r="36" spans="1:3" ht="19.5" customHeight="1">
      <c r="A36" s="105" t="s">
        <v>205</v>
      </c>
      <c r="B36" s="105" t="s">
        <v>206</v>
      </c>
      <c r="C36" s="106">
        <v>552813</v>
      </c>
    </row>
    <row r="37" spans="1:3" ht="19.5" customHeight="1">
      <c r="A37" s="105" t="s">
        <v>207</v>
      </c>
      <c r="B37" s="105" t="s">
        <v>208</v>
      </c>
      <c r="C37" s="106">
        <v>90000</v>
      </c>
    </row>
    <row r="38" spans="1:3" ht="19.5" customHeight="1">
      <c r="A38" s="105" t="s">
        <v>209</v>
      </c>
      <c r="B38" s="105" t="s">
        <v>210</v>
      </c>
      <c r="C38" s="107">
        <v>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workbookViewId="0" topLeftCell="A1">
      <pane xSplit="2" ySplit="5" topLeftCell="C39" activePane="bottomRight" state="frozen"/>
      <selection pane="bottomRight" activeCell="C6" sqref="C6"/>
    </sheetView>
  </sheetViews>
  <sheetFormatPr defaultColWidth="9.00390625" defaultRowHeight="28.5" customHeight="1"/>
  <cols>
    <col min="1" max="1" width="18.00390625" style="86" customWidth="1"/>
    <col min="2" max="2" width="27.125" style="87" customWidth="1"/>
    <col min="3" max="3" width="25.125" style="88" customWidth="1"/>
    <col min="4" max="32" width="9.00390625" style="88" customWidth="1"/>
    <col min="33" max="16384" width="8.75390625" style="88" bestFit="1" customWidth="1"/>
  </cols>
  <sheetData>
    <row r="1" spans="1:2" ht="28.5" customHeight="1">
      <c r="A1" s="89" t="s">
        <v>211</v>
      </c>
      <c r="B1" s="89"/>
    </row>
    <row r="2" spans="1:3" ht="41.25" customHeight="1">
      <c r="A2" s="90" t="s">
        <v>212</v>
      </c>
      <c r="B2" s="90"/>
      <c r="C2" s="90"/>
    </row>
    <row r="3" ht="28.5" customHeight="1">
      <c r="C3" s="78" t="s">
        <v>143</v>
      </c>
    </row>
    <row r="4" spans="1:3" s="85" customFormat="1" ht="19.5" customHeight="1">
      <c r="A4" s="91" t="s">
        <v>144</v>
      </c>
      <c r="B4" s="91"/>
      <c r="C4" s="92" t="s">
        <v>69</v>
      </c>
    </row>
    <row r="5" spans="1:3" s="85" customFormat="1" ht="19.5" customHeight="1">
      <c r="A5" s="93" t="s">
        <v>145</v>
      </c>
      <c r="B5" s="91" t="s">
        <v>146</v>
      </c>
      <c r="C5" s="94"/>
    </row>
    <row r="6" spans="1:3" ht="19.5" customHeight="1">
      <c r="A6" s="95" t="s">
        <v>213</v>
      </c>
      <c r="B6" s="96"/>
      <c r="C6" s="97">
        <f>SUM(C7,C14,C39,C50,C59,C69,C71,C75,C77)</f>
        <v>77192569.56</v>
      </c>
    </row>
    <row r="7" spans="1:3" ht="19.5" customHeight="1">
      <c r="A7" s="98" t="s">
        <v>147</v>
      </c>
      <c r="B7" s="98" t="s">
        <v>148</v>
      </c>
      <c r="C7" s="97">
        <f>SUM(C8:C13)</f>
        <v>1294187.18</v>
      </c>
    </row>
    <row r="8" spans="1:3" ht="19.5" customHeight="1">
      <c r="A8" s="99" t="s">
        <v>149</v>
      </c>
      <c r="B8" s="99" t="s">
        <v>150</v>
      </c>
      <c r="C8" s="100">
        <v>0</v>
      </c>
    </row>
    <row r="9" spans="1:3" ht="19.5" customHeight="1">
      <c r="A9" s="99" t="s">
        <v>151</v>
      </c>
      <c r="B9" s="99" t="s">
        <v>152</v>
      </c>
      <c r="C9" s="100">
        <v>0</v>
      </c>
    </row>
    <row r="10" spans="1:3" ht="19.5" customHeight="1">
      <c r="A10" s="99" t="s">
        <v>153</v>
      </c>
      <c r="B10" s="99" t="s">
        <v>154</v>
      </c>
      <c r="C10" s="100"/>
    </row>
    <row r="11" spans="1:3" ht="19.5" customHeight="1">
      <c r="A11" s="99" t="s">
        <v>214</v>
      </c>
      <c r="B11" s="99" t="s">
        <v>215</v>
      </c>
      <c r="C11" s="100">
        <v>0</v>
      </c>
    </row>
    <row r="12" spans="1:3" ht="19.5" customHeight="1">
      <c r="A12" s="99" t="s">
        <v>165</v>
      </c>
      <c r="B12" s="99" t="s">
        <v>166</v>
      </c>
      <c r="C12" s="100">
        <v>0</v>
      </c>
    </row>
    <row r="13" spans="1:3" ht="19.5" customHeight="1">
      <c r="A13" s="99" t="s">
        <v>169</v>
      </c>
      <c r="B13" s="99" t="s">
        <v>170</v>
      </c>
      <c r="C13" s="100">
        <v>1294187.18</v>
      </c>
    </row>
    <row r="14" spans="1:3" ht="19.5" customHeight="1">
      <c r="A14" s="98" t="s">
        <v>171</v>
      </c>
      <c r="B14" s="98" t="s">
        <v>172</v>
      </c>
      <c r="C14" s="97">
        <f>SUM(C15:C38)</f>
        <v>59899291.39</v>
      </c>
    </row>
    <row r="15" spans="1:3" ht="19.5" customHeight="1">
      <c r="A15" s="99" t="s">
        <v>173</v>
      </c>
      <c r="B15" s="99" t="s">
        <v>174</v>
      </c>
      <c r="C15" s="100">
        <v>266000</v>
      </c>
    </row>
    <row r="16" spans="1:3" ht="19.5" customHeight="1">
      <c r="A16" s="99" t="s">
        <v>216</v>
      </c>
      <c r="B16" s="99" t="s">
        <v>217</v>
      </c>
      <c r="C16" s="100">
        <v>0</v>
      </c>
    </row>
    <row r="17" spans="1:3" ht="19.5" customHeight="1">
      <c r="A17" s="99" t="s">
        <v>218</v>
      </c>
      <c r="B17" s="99" t="s">
        <v>219</v>
      </c>
      <c r="C17" s="100">
        <v>0</v>
      </c>
    </row>
    <row r="18" spans="1:3" ht="19.5" customHeight="1">
      <c r="A18" s="99" t="s">
        <v>175</v>
      </c>
      <c r="B18" s="99" t="s">
        <v>176</v>
      </c>
      <c r="C18" s="100">
        <v>0</v>
      </c>
    </row>
    <row r="19" spans="1:3" ht="19.5" customHeight="1">
      <c r="A19" s="99" t="s">
        <v>220</v>
      </c>
      <c r="B19" s="99" t="s">
        <v>221</v>
      </c>
      <c r="C19" s="100">
        <v>120000</v>
      </c>
    </row>
    <row r="20" spans="1:3" ht="19.5" customHeight="1">
      <c r="A20" s="99" t="s">
        <v>177</v>
      </c>
      <c r="B20" s="99" t="s">
        <v>178</v>
      </c>
      <c r="C20" s="100">
        <v>0</v>
      </c>
    </row>
    <row r="21" spans="1:3" ht="19.5" customHeight="1">
      <c r="A21" s="99" t="s">
        <v>179</v>
      </c>
      <c r="B21" s="99" t="s">
        <v>180</v>
      </c>
      <c r="C21" s="100">
        <v>0</v>
      </c>
    </row>
    <row r="22" spans="1:3" ht="19.5" customHeight="1">
      <c r="A22" s="99" t="s">
        <v>181</v>
      </c>
      <c r="B22" s="99" t="s">
        <v>182</v>
      </c>
      <c r="C22" s="100">
        <v>0</v>
      </c>
    </row>
    <row r="23" spans="1:3" ht="19.5" customHeight="1">
      <c r="A23" s="99" t="s">
        <v>183</v>
      </c>
      <c r="B23" s="99" t="s">
        <v>184</v>
      </c>
      <c r="C23" s="100">
        <v>0</v>
      </c>
    </row>
    <row r="24" spans="1:3" ht="19.5" customHeight="1">
      <c r="A24" s="99" t="s">
        <v>185</v>
      </c>
      <c r="B24" s="99" t="s">
        <v>186</v>
      </c>
      <c r="C24" s="100">
        <v>0</v>
      </c>
    </row>
    <row r="25" spans="1:3" ht="19.5" customHeight="1">
      <c r="A25" s="99" t="s">
        <v>187</v>
      </c>
      <c r="B25" s="99" t="s">
        <v>188</v>
      </c>
      <c r="C25" s="100">
        <v>0</v>
      </c>
    </row>
    <row r="26" spans="1:3" ht="19.5" customHeight="1">
      <c r="A26" s="99" t="s">
        <v>222</v>
      </c>
      <c r="B26" s="99" t="s">
        <v>223</v>
      </c>
      <c r="C26" s="100">
        <v>0</v>
      </c>
    </row>
    <row r="27" spans="1:3" ht="19.5" customHeight="1">
      <c r="A27" s="99" t="s">
        <v>189</v>
      </c>
      <c r="B27" s="99" t="s">
        <v>190</v>
      </c>
      <c r="C27" s="100">
        <v>0</v>
      </c>
    </row>
    <row r="28" spans="1:3" ht="19.5" customHeight="1">
      <c r="A28" s="99" t="s">
        <v>191</v>
      </c>
      <c r="B28" s="99" t="s">
        <v>192</v>
      </c>
      <c r="C28" s="100">
        <v>0</v>
      </c>
    </row>
    <row r="29" spans="1:3" ht="19.5" customHeight="1">
      <c r="A29" s="99" t="s">
        <v>224</v>
      </c>
      <c r="B29" s="99" t="s">
        <v>225</v>
      </c>
      <c r="C29" s="100"/>
    </row>
    <row r="30" spans="1:3" ht="19.5" customHeight="1">
      <c r="A30" s="99" t="s">
        <v>226</v>
      </c>
      <c r="B30" s="99" t="s">
        <v>227</v>
      </c>
      <c r="C30" s="100">
        <v>0</v>
      </c>
    </row>
    <row r="31" spans="1:3" ht="19.5" customHeight="1">
      <c r="A31" s="99" t="s">
        <v>228</v>
      </c>
      <c r="B31" s="99" t="s">
        <v>229</v>
      </c>
      <c r="C31" s="100">
        <v>0</v>
      </c>
    </row>
    <row r="32" spans="1:3" ht="19.5" customHeight="1">
      <c r="A32" s="99" t="s">
        <v>230</v>
      </c>
      <c r="B32" s="99" t="s">
        <v>231</v>
      </c>
      <c r="C32" s="100">
        <v>21274054.73</v>
      </c>
    </row>
    <row r="33" spans="1:3" ht="19.5" customHeight="1">
      <c r="A33" s="99" t="s">
        <v>232</v>
      </c>
      <c r="B33" s="99" t="s">
        <v>233</v>
      </c>
      <c r="C33" s="100">
        <v>250000</v>
      </c>
    </row>
    <row r="34" spans="1:3" ht="19.5" customHeight="1">
      <c r="A34" s="99" t="s">
        <v>193</v>
      </c>
      <c r="B34" s="99" t="s">
        <v>194</v>
      </c>
      <c r="C34" s="100"/>
    </row>
    <row r="35" spans="1:3" ht="19.5" customHeight="1">
      <c r="A35" s="99" t="s">
        <v>195</v>
      </c>
      <c r="B35" s="99" t="s">
        <v>196</v>
      </c>
      <c r="C35" s="100"/>
    </row>
    <row r="36" spans="1:3" ht="19.5" customHeight="1">
      <c r="A36" s="99" t="s">
        <v>197</v>
      </c>
      <c r="B36" s="99" t="s">
        <v>198</v>
      </c>
      <c r="C36" s="100"/>
    </row>
    <row r="37" spans="1:3" ht="19.5" customHeight="1">
      <c r="A37" s="99" t="s">
        <v>234</v>
      </c>
      <c r="B37" s="99" t="s">
        <v>235</v>
      </c>
      <c r="C37" s="100"/>
    </row>
    <row r="38" spans="1:3" ht="19.5" customHeight="1">
      <c r="A38" s="99" t="s">
        <v>199</v>
      </c>
      <c r="B38" s="99" t="s">
        <v>200</v>
      </c>
      <c r="C38" s="100">
        <v>37989236.66</v>
      </c>
    </row>
    <row r="39" spans="1:3" ht="19.5" customHeight="1">
      <c r="A39" s="98" t="s">
        <v>201</v>
      </c>
      <c r="B39" s="98" t="s">
        <v>202</v>
      </c>
      <c r="C39" s="97">
        <f>SUM(C40:C49)</f>
        <v>2630006</v>
      </c>
    </row>
    <row r="40" spans="1:3" ht="19.5" customHeight="1">
      <c r="A40" s="99" t="s">
        <v>205</v>
      </c>
      <c r="B40" s="99" t="s">
        <v>206</v>
      </c>
      <c r="C40" s="100">
        <v>0</v>
      </c>
    </row>
    <row r="41" spans="1:3" ht="19.5" customHeight="1">
      <c r="A41" s="99" t="s">
        <v>236</v>
      </c>
      <c r="B41" s="99" t="s">
        <v>237</v>
      </c>
      <c r="C41" s="100">
        <v>0</v>
      </c>
    </row>
    <row r="42" spans="1:3" ht="19.5" customHeight="1">
      <c r="A42" s="99" t="s">
        <v>238</v>
      </c>
      <c r="B42" s="99" t="s">
        <v>239</v>
      </c>
      <c r="C42" s="100">
        <v>0</v>
      </c>
    </row>
    <row r="43" spans="1:3" ht="19.5" customHeight="1">
      <c r="A43" s="99" t="s">
        <v>240</v>
      </c>
      <c r="B43" s="99" t="s">
        <v>241</v>
      </c>
      <c r="C43" s="100">
        <v>2436406</v>
      </c>
    </row>
    <row r="44" spans="1:3" ht="19.5" customHeight="1">
      <c r="A44" s="99" t="s">
        <v>242</v>
      </c>
      <c r="B44" s="99" t="s">
        <v>243</v>
      </c>
      <c r="C44" s="100">
        <v>0</v>
      </c>
    </row>
    <row r="45" spans="1:3" ht="19.5" customHeight="1">
      <c r="A45" s="99" t="s">
        <v>207</v>
      </c>
      <c r="B45" s="99" t="s">
        <v>208</v>
      </c>
      <c r="C45" s="100">
        <v>0</v>
      </c>
    </row>
    <row r="46" spans="1:3" ht="19.5" customHeight="1">
      <c r="A46" s="99" t="s">
        <v>244</v>
      </c>
      <c r="B46" s="99" t="s">
        <v>245</v>
      </c>
      <c r="C46" s="100">
        <v>0</v>
      </c>
    </row>
    <row r="47" spans="1:3" ht="19.5" customHeight="1">
      <c r="A47" s="99" t="s">
        <v>246</v>
      </c>
      <c r="B47" s="99" t="s">
        <v>247</v>
      </c>
      <c r="C47" s="100">
        <v>139600</v>
      </c>
    </row>
    <row r="48" spans="1:3" ht="19.5" customHeight="1">
      <c r="A48" s="99" t="s">
        <v>248</v>
      </c>
      <c r="B48" s="99" t="s">
        <v>249</v>
      </c>
      <c r="C48" s="100">
        <v>0</v>
      </c>
    </row>
    <row r="49" spans="1:3" ht="19.5" customHeight="1">
      <c r="A49" s="99" t="s">
        <v>209</v>
      </c>
      <c r="B49" s="99" t="s">
        <v>210</v>
      </c>
      <c r="C49" s="100">
        <v>54000</v>
      </c>
    </row>
    <row r="50" spans="1:3" ht="19.5" customHeight="1">
      <c r="A50" s="98" t="s">
        <v>250</v>
      </c>
      <c r="B50" s="98" t="s">
        <v>251</v>
      </c>
      <c r="C50" s="97">
        <f>SUM(C51:C58)</f>
        <v>0</v>
      </c>
    </row>
    <row r="51" spans="1:3" ht="19.5" customHeight="1">
      <c r="A51" s="99" t="s">
        <v>252</v>
      </c>
      <c r="B51" s="99" t="s">
        <v>253</v>
      </c>
      <c r="C51" s="100">
        <v>0</v>
      </c>
    </row>
    <row r="52" spans="1:3" ht="19.5" customHeight="1">
      <c r="A52" s="99" t="s">
        <v>254</v>
      </c>
      <c r="B52" s="99" t="s">
        <v>255</v>
      </c>
      <c r="C52" s="100">
        <v>0</v>
      </c>
    </row>
    <row r="53" spans="1:3" ht="19.5" customHeight="1">
      <c r="A53" s="99" t="s">
        <v>256</v>
      </c>
      <c r="B53" s="99" t="s">
        <v>257</v>
      </c>
      <c r="C53" s="100">
        <v>0</v>
      </c>
    </row>
    <row r="54" spans="1:3" ht="19.5" customHeight="1">
      <c r="A54" s="99" t="s">
        <v>258</v>
      </c>
      <c r="B54" s="99" t="s">
        <v>259</v>
      </c>
      <c r="C54" s="100">
        <v>0</v>
      </c>
    </row>
    <row r="55" spans="1:3" ht="19.5" customHeight="1">
      <c r="A55" s="99" t="s">
        <v>260</v>
      </c>
      <c r="B55" s="99" t="s">
        <v>261</v>
      </c>
      <c r="C55" s="100">
        <v>0</v>
      </c>
    </row>
    <row r="56" spans="1:3" ht="19.5" customHeight="1">
      <c r="A56" s="99" t="s">
        <v>262</v>
      </c>
      <c r="B56" s="99" t="s">
        <v>263</v>
      </c>
      <c r="C56" s="100">
        <v>0</v>
      </c>
    </row>
    <row r="57" spans="1:3" ht="19.5" customHeight="1">
      <c r="A57" s="99" t="s">
        <v>264</v>
      </c>
      <c r="B57" s="99" t="s">
        <v>265</v>
      </c>
      <c r="C57" s="100">
        <v>0</v>
      </c>
    </row>
    <row r="58" spans="1:3" ht="19.5" customHeight="1">
      <c r="A58" s="99" t="s">
        <v>266</v>
      </c>
      <c r="B58" s="99" t="s">
        <v>267</v>
      </c>
      <c r="C58" s="100">
        <v>0</v>
      </c>
    </row>
    <row r="59" spans="1:3" ht="19.5" customHeight="1">
      <c r="A59" s="98" t="s">
        <v>268</v>
      </c>
      <c r="B59" s="98" t="s">
        <v>269</v>
      </c>
      <c r="C59" s="97">
        <f>SUM(C60:C68)</f>
        <v>7439802.470000001</v>
      </c>
    </row>
    <row r="60" spans="1:3" ht="19.5" customHeight="1">
      <c r="A60" s="99" t="s">
        <v>270</v>
      </c>
      <c r="B60" s="99" t="s">
        <v>255</v>
      </c>
      <c r="C60" s="100">
        <v>0</v>
      </c>
    </row>
    <row r="61" spans="1:3" ht="19.5" customHeight="1">
      <c r="A61" s="99" t="s">
        <v>271</v>
      </c>
      <c r="B61" s="99" t="s">
        <v>257</v>
      </c>
      <c r="C61" s="100">
        <v>0</v>
      </c>
    </row>
    <row r="62" spans="1:3" ht="19.5" customHeight="1">
      <c r="A62" s="99" t="s">
        <v>272</v>
      </c>
      <c r="B62" s="99" t="s">
        <v>259</v>
      </c>
      <c r="C62" s="100">
        <v>0</v>
      </c>
    </row>
    <row r="63" spans="1:3" ht="19.5" customHeight="1">
      <c r="A63" s="99" t="s">
        <v>273</v>
      </c>
      <c r="B63" s="99" t="s">
        <v>261</v>
      </c>
      <c r="C63" s="100">
        <v>0</v>
      </c>
    </row>
    <row r="64" spans="1:3" ht="19.5" customHeight="1">
      <c r="A64" s="99" t="s">
        <v>274</v>
      </c>
      <c r="B64" s="99" t="s">
        <v>263</v>
      </c>
      <c r="C64" s="100">
        <v>0</v>
      </c>
    </row>
    <row r="65" spans="1:3" ht="19.5" customHeight="1">
      <c r="A65" s="99" t="s">
        <v>275</v>
      </c>
      <c r="B65" s="99" t="s">
        <v>276</v>
      </c>
      <c r="C65" s="100">
        <v>0</v>
      </c>
    </row>
    <row r="66" spans="1:3" ht="19.5" customHeight="1">
      <c r="A66" s="99" t="s">
        <v>277</v>
      </c>
      <c r="B66" s="99" t="s">
        <v>278</v>
      </c>
      <c r="C66" s="100">
        <v>0</v>
      </c>
    </row>
    <row r="67" spans="1:3" ht="19.5" customHeight="1">
      <c r="A67" s="99" t="s">
        <v>279</v>
      </c>
      <c r="B67" s="99" t="s">
        <v>265</v>
      </c>
      <c r="C67" s="100">
        <v>0</v>
      </c>
    </row>
    <row r="68" spans="1:3" ht="19.5" customHeight="1">
      <c r="A68" s="99" t="s">
        <v>280</v>
      </c>
      <c r="B68" s="99" t="s">
        <v>281</v>
      </c>
      <c r="C68" s="100">
        <v>7439802.470000001</v>
      </c>
    </row>
    <row r="69" spans="1:3" ht="19.5" customHeight="1">
      <c r="A69" s="98" t="s">
        <v>282</v>
      </c>
      <c r="B69" s="98" t="s">
        <v>283</v>
      </c>
      <c r="C69" s="97">
        <f>SUM(C70)</f>
        <v>0</v>
      </c>
    </row>
    <row r="70" spans="1:3" ht="19.5" customHeight="1">
      <c r="A70" s="99" t="s">
        <v>284</v>
      </c>
      <c r="B70" s="99" t="s">
        <v>285</v>
      </c>
      <c r="C70" s="100">
        <v>0</v>
      </c>
    </row>
    <row r="71" spans="1:3" ht="19.5" customHeight="1">
      <c r="A71" s="98" t="s">
        <v>286</v>
      </c>
      <c r="B71" s="98" t="s">
        <v>287</v>
      </c>
      <c r="C71" s="97">
        <f>SUM(C72:C74)</f>
        <v>0</v>
      </c>
    </row>
    <row r="72" spans="1:3" ht="19.5" customHeight="1">
      <c r="A72" s="99" t="s">
        <v>288</v>
      </c>
      <c r="B72" s="99" t="s">
        <v>289</v>
      </c>
      <c r="C72" s="100">
        <v>0</v>
      </c>
    </row>
    <row r="73" spans="1:3" ht="19.5" customHeight="1">
      <c r="A73" s="99" t="s">
        <v>290</v>
      </c>
      <c r="B73" s="99" t="s">
        <v>291</v>
      </c>
      <c r="C73" s="100">
        <v>0</v>
      </c>
    </row>
    <row r="74" spans="1:3" ht="19.5" customHeight="1">
      <c r="A74" s="99" t="s">
        <v>292</v>
      </c>
      <c r="B74" s="99" t="s">
        <v>293</v>
      </c>
      <c r="C74" s="100">
        <v>0</v>
      </c>
    </row>
    <row r="75" spans="1:3" ht="19.5" customHeight="1">
      <c r="A75" s="98" t="s">
        <v>294</v>
      </c>
      <c r="B75" s="98" t="s">
        <v>295</v>
      </c>
      <c r="C75" s="97">
        <f>SUM(C76)</f>
        <v>0</v>
      </c>
    </row>
    <row r="76" spans="1:3" ht="19.5" customHeight="1">
      <c r="A76" s="99" t="s">
        <v>296</v>
      </c>
      <c r="B76" s="99" t="s">
        <v>297</v>
      </c>
      <c r="C76" s="100">
        <v>0</v>
      </c>
    </row>
    <row r="77" spans="1:3" ht="19.5" customHeight="1">
      <c r="A77" s="98" t="s">
        <v>298</v>
      </c>
      <c r="B77" s="98" t="s">
        <v>299</v>
      </c>
      <c r="C77" s="97">
        <f>SUM(C78:C80)</f>
        <v>5929282.52</v>
      </c>
    </row>
    <row r="78" spans="1:3" ht="19.5" customHeight="1">
      <c r="A78" s="99" t="s">
        <v>300</v>
      </c>
      <c r="B78" s="99" t="s">
        <v>301</v>
      </c>
      <c r="C78" s="100">
        <v>0</v>
      </c>
    </row>
    <row r="79" spans="1:3" ht="19.5" customHeight="1">
      <c r="A79" s="99" t="s">
        <v>302</v>
      </c>
      <c r="B79" s="99" t="s">
        <v>303</v>
      </c>
      <c r="C79" s="100">
        <v>0</v>
      </c>
    </row>
    <row r="80" spans="1:3" ht="19.5" customHeight="1">
      <c r="A80" s="99" t="s">
        <v>304</v>
      </c>
      <c r="B80" s="99" t="s">
        <v>305</v>
      </c>
      <c r="C80" s="100">
        <v>5929282.52</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D15" sqref="D15"/>
    </sheetView>
  </sheetViews>
  <sheetFormatPr defaultColWidth="9.00390625" defaultRowHeight="28.5" customHeight="1"/>
  <cols>
    <col min="1" max="1" width="23.875" style="75" customWidth="1"/>
    <col min="2" max="2" width="21.00390625" style="75" customWidth="1"/>
    <col min="3" max="4" width="20.50390625" style="75" customWidth="1"/>
    <col min="5" max="32" width="9.00390625" style="75" customWidth="1"/>
    <col min="33" max="16384" width="8.75390625" style="75" bestFit="1" customWidth="1"/>
  </cols>
  <sheetData>
    <row r="1" spans="1:3" ht="28.5" customHeight="1">
      <c r="A1" s="74" t="s">
        <v>306</v>
      </c>
      <c r="B1" s="74"/>
      <c r="C1" s="74"/>
    </row>
    <row r="2" spans="1:4" ht="28.5" customHeight="1">
      <c r="A2" s="76" t="s">
        <v>307</v>
      </c>
      <c r="B2" s="76"/>
      <c r="C2" s="76"/>
      <c r="D2" s="76"/>
    </row>
    <row r="3" spans="1:4" ht="28.5" customHeight="1">
      <c r="A3" s="77"/>
      <c r="B3" s="77"/>
      <c r="C3" s="77"/>
      <c r="D3" s="78" t="s">
        <v>143</v>
      </c>
    </row>
    <row r="4" spans="1:4" ht="24.75" customHeight="1">
      <c r="A4" s="79" t="s">
        <v>308</v>
      </c>
      <c r="B4" s="79" t="s">
        <v>309</v>
      </c>
      <c r="C4" s="79" t="s">
        <v>310</v>
      </c>
      <c r="D4" s="80" t="s">
        <v>311</v>
      </c>
    </row>
    <row r="5" spans="1:4" ht="24.75" customHeight="1">
      <c r="A5" s="81" t="s">
        <v>312</v>
      </c>
      <c r="B5" s="82">
        <f>SUM(B6:B9)</f>
        <v>242548</v>
      </c>
      <c r="C5" s="82">
        <f>SUM(C6:C9)</f>
        <v>279420</v>
      </c>
      <c r="D5" s="82">
        <f>SUM(D6:D9)</f>
        <v>-36872</v>
      </c>
    </row>
    <row r="6" spans="1:4" ht="24.75" customHeight="1">
      <c r="A6" s="79" t="s">
        <v>313</v>
      </c>
      <c r="B6" s="83">
        <v>0</v>
      </c>
      <c r="C6" s="83">
        <v>0</v>
      </c>
      <c r="D6" s="83">
        <f>B6-C6</f>
        <v>0</v>
      </c>
    </row>
    <row r="7" spans="1:4" ht="24.75" customHeight="1">
      <c r="A7" s="79" t="s">
        <v>314</v>
      </c>
      <c r="B7" s="83">
        <v>46696</v>
      </c>
      <c r="C7" s="83">
        <v>66768</v>
      </c>
      <c r="D7" s="83">
        <f>B7-C7</f>
        <v>-20072</v>
      </c>
    </row>
    <row r="8" spans="1:4" ht="24.75" customHeight="1">
      <c r="A8" s="84" t="s">
        <v>315</v>
      </c>
      <c r="B8" s="83">
        <v>195852</v>
      </c>
      <c r="C8" s="83">
        <v>212652</v>
      </c>
      <c r="D8" s="83">
        <f>B8-C8</f>
        <v>-16800</v>
      </c>
    </row>
    <row r="9" spans="1:4" ht="24.75" customHeight="1">
      <c r="A9" s="84" t="s">
        <v>316</v>
      </c>
      <c r="B9" s="83">
        <v>0</v>
      </c>
      <c r="C9" s="83">
        <v>0</v>
      </c>
      <c r="D9" s="83">
        <f>B9-C9</f>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workbookViewId="0" topLeftCell="A1">
      <selection activeCell="A2" sqref="A2:G2"/>
    </sheetView>
  </sheetViews>
  <sheetFormatPr defaultColWidth="9.00390625" defaultRowHeight="28.5" customHeight="1"/>
  <cols>
    <col min="1" max="3" width="5.625" style="18" customWidth="1"/>
    <col min="4" max="4" width="25.625" style="18" customWidth="1"/>
    <col min="5" max="7" width="15.625" style="18" customWidth="1"/>
    <col min="8" max="32" width="9.00390625" style="18" customWidth="1"/>
    <col min="33" max="16384" width="8.75390625" style="18" bestFit="1" customWidth="1"/>
  </cols>
  <sheetData>
    <row r="1" spans="1:3" ht="28.5" customHeight="1">
      <c r="A1" s="74" t="s">
        <v>317</v>
      </c>
      <c r="B1" s="74"/>
      <c r="C1" s="74"/>
    </row>
    <row r="2" spans="1:7" ht="28.5" customHeight="1">
      <c r="A2" s="5" t="s">
        <v>318</v>
      </c>
      <c r="B2" s="5"/>
      <c r="C2" s="5"/>
      <c r="D2" s="5"/>
      <c r="E2" s="5"/>
      <c r="F2" s="5"/>
      <c r="G2" s="5"/>
    </row>
    <row r="3" ht="28.5" customHeight="1">
      <c r="G3" s="61" t="s">
        <v>3</v>
      </c>
    </row>
    <row r="4" spans="1:7" s="60" customFormat="1" ht="24.75" customHeight="1">
      <c r="A4" s="62" t="s">
        <v>145</v>
      </c>
      <c r="B4" s="62"/>
      <c r="C4" s="62"/>
      <c r="D4" s="62" t="s">
        <v>146</v>
      </c>
      <c r="E4" s="63" t="s">
        <v>69</v>
      </c>
      <c r="F4" s="64" t="s">
        <v>319</v>
      </c>
      <c r="G4" s="64" t="s">
        <v>320</v>
      </c>
    </row>
    <row r="5" spans="1:7" s="60" customFormat="1" ht="24.75" customHeight="1">
      <c r="A5" s="62" t="s">
        <v>72</v>
      </c>
      <c r="B5" s="62" t="s">
        <v>73</v>
      </c>
      <c r="C5" s="62" t="s">
        <v>74</v>
      </c>
      <c r="D5" s="62"/>
      <c r="E5" s="65"/>
      <c r="F5" s="64"/>
      <c r="G5" s="64"/>
    </row>
    <row r="6" spans="1:7" s="60" customFormat="1" ht="24.75" customHeight="1">
      <c r="A6" s="66" t="s">
        <v>213</v>
      </c>
      <c r="B6" s="67"/>
      <c r="C6" s="67"/>
      <c r="D6" s="68"/>
      <c r="E6" s="69">
        <f>SUM(E7:E20)</f>
        <v>0</v>
      </c>
      <c r="F6" s="70">
        <f>SUM(F7:F20)</f>
        <v>0</v>
      </c>
      <c r="G6" s="70">
        <f>SUM(G7:G20)</f>
        <v>0</v>
      </c>
    </row>
    <row r="7" spans="1:7" s="60" customFormat="1" ht="24.75" customHeight="1">
      <c r="A7" s="71"/>
      <c r="B7" s="71"/>
      <c r="C7" s="71"/>
      <c r="D7" s="71"/>
      <c r="E7" s="72">
        <f>SUM(F7:G7)</f>
        <v>0</v>
      </c>
      <c r="F7" s="73"/>
      <c r="G7" s="73"/>
    </row>
    <row r="8" spans="1:7" s="60" customFormat="1" ht="24.75" customHeight="1">
      <c r="A8" s="71"/>
      <c r="B8" s="71"/>
      <c r="C8" s="71"/>
      <c r="D8" s="71"/>
      <c r="E8" s="72">
        <f aca="true" t="shared" si="0" ref="E8:E20">SUM(F8:G8)</f>
        <v>0</v>
      </c>
      <c r="F8" s="73"/>
      <c r="G8" s="73"/>
    </row>
    <row r="9" spans="1:7" s="60" customFormat="1" ht="24.75" customHeight="1">
      <c r="A9" s="71"/>
      <c r="B9" s="71"/>
      <c r="C9" s="71"/>
      <c r="D9" s="71"/>
      <c r="E9" s="72">
        <f t="shared" si="0"/>
        <v>0</v>
      </c>
      <c r="F9" s="73"/>
      <c r="G9" s="73"/>
    </row>
    <row r="10" spans="1:7" s="60" customFormat="1" ht="24.75" customHeight="1">
      <c r="A10" s="71"/>
      <c r="B10" s="71"/>
      <c r="C10" s="71"/>
      <c r="D10" s="71"/>
      <c r="E10" s="73">
        <f t="shared" si="0"/>
        <v>0</v>
      </c>
      <c r="F10" s="73"/>
      <c r="G10" s="73"/>
    </row>
    <row r="11" spans="1:7" s="60" customFormat="1" ht="24.75" customHeight="1">
      <c r="A11" s="71"/>
      <c r="B11" s="71"/>
      <c r="C11" s="71"/>
      <c r="D11" s="71"/>
      <c r="E11" s="72"/>
      <c r="F11" s="73"/>
      <c r="G11" s="73"/>
    </row>
    <row r="12" spans="1:7" s="60" customFormat="1" ht="24.75" customHeight="1">
      <c r="A12" s="71"/>
      <c r="B12" s="71"/>
      <c r="C12" s="71"/>
      <c r="D12" s="71"/>
      <c r="E12" s="72"/>
      <c r="F12" s="73"/>
      <c r="G12" s="73"/>
    </row>
    <row r="13" spans="1:7" s="60" customFormat="1" ht="24.75" customHeight="1">
      <c r="A13" s="71"/>
      <c r="B13" s="71"/>
      <c r="C13" s="71"/>
      <c r="D13" s="71"/>
      <c r="E13" s="72"/>
      <c r="F13" s="73"/>
      <c r="G13" s="73"/>
    </row>
    <row r="14" spans="1:7" s="60" customFormat="1" ht="24.75" customHeight="1">
      <c r="A14" s="71"/>
      <c r="B14" s="71"/>
      <c r="C14" s="71"/>
      <c r="D14" s="71"/>
      <c r="E14" s="72">
        <f>SUM(F14:G14)</f>
        <v>0</v>
      </c>
      <c r="F14" s="73"/>
      <c r="G14" s="73"/>
    </row>
    <row r="15" spans="1:7" s="60" customFormat="1" ht="24.75" customHeight="1">
      <c r="A15" s="71"/>
      <c r="B15" s="71"/>
      <c r="C15" s="71"/>
      <c r="D15" s="71"/>
      <c r="E15" s="72">
        <f>SUM(F15:G15)</f>
        <v>0</v>
      </c>
      <c r="F15" s="73"/>
      <c r="G15" s="73"/>
    </row>
    <row r="16" spans="1:7" s="60" customFormat="1" ht="24.75" customHeight="1">
      <c r="A16" s="71"/>
      <c r="B16" s="71"/>
      <c r="C16" s="71"/>
      <c r="D16" s="71"/>
      <c r="E16" s="73">
        <f>SUM(F16:G16)</f>
        <v>0</v>
      </c>
      <c r="F16" s="73"/>
      <c r="G16" s="73"/>
    </row>
    <row r="17" spans="1:7" s="60" customFormat="1" ht="24.75" customHeight="1">
      <c r="A17" s="71"/>
      <c r="B17" s="71"/>
      <c r="C17" s="71"/>
      <c r="D17" s="71"/>
      <c r="E17" s="73">
        <f t="shared" si="0"/>
        <v>0</v>
      </c>
      <c r="F17" s="73"/>
      <c r="G17" s="73"/>
    </row>
    <row r="18" spans="1:7" s="60" customFormat="1" ht="24.75" customHeight="1">
      <c r="A18" s="71"/>
      <c r="B18" s="71"/>
      <c r="C18" s="71"/>
      <c r="D18" s="71"/>
      <c r="E18" s="73">
        <f t="shared" si="0"/>
        <v>0</v>
      </c>
      <c r="F18" s="73"/>
      <c r="G18" s="73"/>
    </row>
    <row r="19" spans="1:7" s="60" customFormat="1" ht="24.75" customHeight="1">
      <c r="A19" s="71"/>
      <c r="B19" s="71"/>
      <c r="C19" s="71"/>
      <c r="D19" s="71"/>
      <c r="E19" s="73">
        <f t="shared" si="0"/>
        <v>0</v>
      </c>
      <c r="F19" s="73"/>
      <c r="G19" s="73"/>
    </row>
    <row r="20" spans="1:7" s="60" customFormat="1" ht="24.75" customHeight="1">
      <c r="A20" s="71"/>
      <c r="B20" s="71"/>
      <c r="C20" s="71"/>
      <c r="D20" s="71"/>
      <c r="E20" s="73">
        <f t="shared" si="0"/>
        <v>0</v>
      </c>
      <c r="F20" s="73"/>
      <c r="G20" s="73"/>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hp</cp:lastModifiedBy>
  <cp:lastPrinted>2019-01-16T06:39:35Z</cp:lastPrinted>
  <dcterms:created xsi:type="dcterms:W3CDTF">2019-01-23T04:00:32Z</dcterms:created>
  <dcterms:modified xsi:type="dcterms:W3CDTF">2021-03-08T03:15:19Z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KSOReadingLayo">
    <vt:bool>true</vt:bool>
  </property>
</Properties>
</file>