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3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3">'财拨2-1表-部门财拨收支总表'!$A$2:$L$10</definedName>
    <definedName name="_xlnm.Print_Area" localSheetId="4">'财拨2-2表-部门一般公共预算支出表'!$A$1:$G$13</definedName>
    <definedName name="_xlnm.Print_Area" localSheetId="9">'财拨2-7表-国资支出表'!$A$1:$E$20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<sst xmlns="http://schemas.openxmlformats.org/spreadsheetml/2006/main" count="521" uniqueCount="353">
  <si>
    <t>附件1-1</t>
  </si>
  <si>
    <t xml:space="preserve"> </t>
  </si>
  <si>
    <t>2021年北京市门头沟区百花山管理处收支总体情况表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</si>
  <si>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</si>
  <si>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</si>
  <si>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</si>
  <si>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</si>
  <si>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</si>
  <si>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</si>
  <si>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</si>
  <si>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</si>
  <si>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</si>
  <si>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</si>
  <si>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</si>
  <si>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</si>
  <si>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</si>
  <si>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</si>
  <si>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t>支    出    总    计</t>
  </si>
  <si>
    <t>附件1-2</t>
  </si>
  <si>
    <t>2021年北京市门头沟区百花山管理处收入总体情况表</t>
  </si>
  <si>
    <t xml:space="preserve">  一、财政拨款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</si>
  <si>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</si>
  <si>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</si>
  <si>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</si>
  <si>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</si>
  <si>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</si>
  <si>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</si>
  <si>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</si>
  <si>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</si>
  <si>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</si>
  <si>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附件1-3</t>
  </si>
  <si>
    <t>2021年北京市门头沟区百花山管理处支出总体情况表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</si>
  <si>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</si>
  <si>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</si>
  <si>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</si>
  <si>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</si>
  <si>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</si>
  <si>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</si>
  <si>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</si>
  <si>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</si>
  <si>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</si>
  <si>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</si>
  <si>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</si>
  <si>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</si>
  <si>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</si>
  <si>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</si>
  <si>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</si>
  <si>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</si>
  <si>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</si>
  <si>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</si>
  <si>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</si>
  <si>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</si>
  <si>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</si>
  <si>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</si>
  <si>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</si>
  <si>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</si>
  <si>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</si>
  <si>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</si>
  <si>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</si>
  <si>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</si>
  <si>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</si>
  <si>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</si>
  <si>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附件2-1</t>
  </si>
  <si>
    <t>2021年北京市门头沟区百花山管理处财政拨款收支总体情况表</t>
  </si>
  <si>
    <t>支                    出</t>
  </si>
  <si>
    <t>收入来源性质</t>
  </si>
  <si>
    <t>收入金额</t>
  </si>
  <si>
    <t>支出科目编码</t>
  </si>
  <si>
    <t>支出科目名称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</si>
  <si>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</si>
  <si>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</si>
  <si>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</si>
  <si>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</si>
  <si>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</si>
  <si>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</si>
  <si>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</si>
  <si>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</si>
  <si>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</si>
  <si>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</si>
  <si>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</si>
  <si>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>财政拨款收入  合计</t>
  </si>
  <si>
    <t>财政拨款支出  合计</t>
  </si>
  <si>
    <t>其中：一般公共预算收入</t>
  </si>
  <si>
    <t>205</t>
  </si>
  <si>
    <t xml:space="preserve">      政府性基金预算收入</t>
  </si>
  <si>
    <t>08</t>
  </si>
  <si>
    <t xml:space="preserve">      国有资本经营预算收入</t>
  </si>
  <si>
    <t>03</t>
  </si>
  <si>
    <t>培训支出</t>
  </si>
  <si>
    <t>208</t>
  </si>
  <si>
    <t>05</t>
  </si>
  <si>
    <t>02</t>
  </si>
  <si>
    <t>事业单位离退休</t>
  </si>
  <si>
    <t>213</t>
  </si>
  <si>
    <t>04</t>
  </si>
  <si>
    <t>事业机构</t>
  </si>
  <si>
    <t>森林资源培育</t>
  </si>
  <si>
    <t>09</t>
  </si>
  <si>
    <t>森林生态效益补偿</t>
  </si>
  <si>
    <t>10</t>
  </si>
  <si>
    <t>自然保护区等管理</t>
  </si>
  <si>
    <t>附件2-2</t>
  </si>
  <si>
    <t>2021年北京市门头沟区百花山管理处一般公共预算支出情况表（功能分类科目）</t>
  </si>
  <si>
    <t>合 计</t>
  </si>
  <si>
    <t>　08</t>
  </si>
  <si>
    <t>　　03</t>
  </si>
  <si>
    <t>　　　205</t>
  </si>
  <si>
    <t>　　　08</t>
  </si>
  <si>
    <t>　　　03</t>
  </si>
  <si>
    <t>　05</t>
  </si>
  <si>
    <t>　　02</t>
  </si>
  <si>
    <t>　　　208</t>
  </si>
  <si>
    <t>　　　05</t>
  </si>
  <si>
    <t>　　　02</t>
  </si>
  <si>
    <t>　02</t>
  </si>
  <si>
    <t>　　04</t>
  </si>
  <si>
    <t>　　　213</t>
  </si>
  <si>
    <t>　　　04</t>
  </si>
  <si>
    <t>　　05</t>
  </si>
  <si>
    <t>　　09</t>
  </si>
  <si>
    <t>　　　09</t>
  </si>
  <si>
    <t>　　10</t>
  </si>
  <si>
    <t>　　　10</t>
  </si>
  <si>
    <r>
      <t>附件2-</t>
    </r>
    <r>
      <rPr>
        <sz val="10"/>
        <rFont val="宋体"/>
        <family val="0"/>
      </rPr>
      <t>3</t>
    </r>
  </si>
  <si>
    <t>2021年北京市门头沟区百花山管理处一般公共预
算基本支出情况表（经济分类科目）</t>
  </si>
  <si>
    <t>单位:元</t>
  </si>
  <si>
    <t>支出科目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</si>
  <si>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</si>
  <si>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</si>
  <si>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</si>
  <si>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</si>
  <si>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</si>
  <si>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</si>
  <si>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</si>
  <si>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</si>
  <si>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</si>
  <si>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</si>
  <si>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</si>
  <si>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</si>
  <si>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</si>
  <si>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</si>
  <si>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</si>
  <si>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</si>
  <si>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</si>
  <si>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</si>
  <si>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</si>
  <si>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</si>
  <si>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</si>
  <si>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</si>
  <si>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</si>
  <si>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</si>
  <si>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</si>
  <si>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</si>
  <si>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</si>
  <si>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</si>
  <si>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</si>
  <si>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</si>
  <si>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</si>
  <si>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</si>
  <si>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</si>
  <si>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</si>
  <si>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</si>
  <si>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</si>
  <si>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</si>
  <si>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</si>
  <si>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</si>
  <si>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</si>
  <si>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</si>
  <si>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</si>
  <si>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</si>
  <si>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</si>
  <si>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</si>
  <si>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</si>
  <si>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</si>
  <si>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</si>
  <si>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</si>
  <si>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</si>
  <si>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</si>
  <si>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</si>
  <si>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</si>
  <si>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</si>
  <si>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</si>
  <si>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</si>
  <si>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</si>
  <si>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</si>
  <si>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</si>
  <si>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</si>
  <si>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</si>
  <si>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</si>
  <si>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</si>
  <si>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</si>
  <si>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</si>
  <si>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</si>
  <si>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</si>
  <si>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2021年北京市门头沟区百花山管理处一般公共预算项目支出情况表（经济分类科目）</t>
  </si>
  <si>
    <t>合  计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</si>
  <si>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</si>
  <si>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</si>
  <si>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</si>
  <si>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</si>
  <si>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</si>
  <si>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</si>
  <si>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</si>
  <si>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</si>
  <si>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</si>
  <si>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</si>
  <si>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</si>
  <si>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</si>
  <si>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</si>
  <si>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</si>
  <si>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</si>
  <si>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</si>
  <si>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</si>
  <si>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</si>
  <si>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</si>
  <si>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</si>
  <si>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</si>
  <si>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</si>
  <si>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</si>
  <si>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</si>
  <si>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</si>
  <si>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</si>
  <si>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</si>
  <si>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</si>
  <si>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</si>
  <si>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</si>
  <si>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</si>
  <si>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</si>
  <si>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</si>
  <si>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</si>
  <si>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</si>
  <si>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</si>
  <si>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</si>
  <si>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</si>
  <si>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</si>
  <si>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</si>
  <si>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</si>
  <si>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</si>
  <si>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</si>
  <si>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</si>
  <si>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</si>
  <si>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</si>
  <si>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</si>
  <si>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</si>
  <si>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</si>
  <si>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</si>
  <si>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</si>
  <si>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</si>
  <si>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</si>
  <si>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</si>
  <si>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</si>
  <si>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</si>
  <si>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</si>
  <si>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</si>
  <si>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</si>
  <si>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</si>
  <si>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</si>
  <si>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</si>
  <si>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</si>
  <si>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</si>
  <si>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</si>
  <si>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</si>
  <si>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</si>
  <si>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</si>
  <si>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</si>
  <si>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</si>
  <si>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</si>
  <si>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</si>
  <si>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</si>
  <si>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</si>
  <si>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</si>
  <si>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</si>
  <si>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</si>
  <si>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</si>
  <si>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</si>
  <si>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</si>
  <si>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</si>
  <si>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</si>
  <si>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</si>
  <si>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</si>
  <si>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</si>
  <si>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</si>
  <si>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</si>
  <si>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</si>
  <si>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</si>
  <si>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</si>
  <si>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</si>
  <si>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</si>
  <si>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附件2-5</t>
  </si>
  <si>
    <t>2021年北京市门头沟区百花山管理处“三公经费”财政拨款情况表</t>
  </si>
  <si>
    <t>项目名称</t>
  </si>
  <si>
    <t>2021年</t>
  </si>
  <si>
    <t>2020年</t>
  </si>
  <si>
    <t>增减额</t>
  </si>
  <si>
    <t>合计</t>
  </si>
  <si>
    <t>因公出国（境）费用</t>
  </si>
  <si>
    <t>公务接待费</t>
  </si>
  <si>
    <t>公务用车购置费</t>
  </si>
  <si>
    <t>公务用车运行费</t>
  </si>
  <si>
    <t>附件2-6</t>
  </si>
  <si>
    <t>2021年北京市门头沟区百花山管理处政府性基金预算支出情况表</t>
  </si>
  <si>
    <t>其中：区级财力支出</t>
  </si>
  <si>
    <t>市级专项转移支付支出</t>
  </si>
  <si>
    <t>附件2-7</t>
  </si>
  <si>
    <t>2021年北京市门头沟区百花山管理处国有资本经营预算支出情况表</t>
  </si>
  <si>
    <t>附件2-8</t>
  </si>
  <si>
    <t>2021年北京市门头沟区百花山管理处政府采购意向公开财政拨款明细表</t>
  </si>
  <si>
    <t>序号</t>
  </si>
  <si>
    <t>采购需求概况</t>
  </si>
  <si>
    <t>资金性质</t>
  </si>
  <si>
    <t>预计采购时间
（填写到月）</t>
  </si>
  <si>
    <t>备注</t>
  </si>
  <si>
    <t>政府采购金额</t>
  </si>
  <si>
    <t>国有资金经营预算</t>
  </si>
  <si>
    <t>百花山国家级自然保护区信息化建设项目</t>
  </si>
  <si>
    <t>地点：百花山国家级自然保护区；规模及内容：生物多样性监测传感器、生物多样性监测平台两方面。其中，生物多样性监测平台包括：本底资源调查管理系统，红外相机监测管理系统建设，生态监测系统建设，病虫害监测管理，数据可视化展示，巡护系统升级等；集中采集、管理、分析各类传感器监测数据，将新建内容与百花山保护区原有数字化管理平台进行融合；项目总投资为200万元，为中央财政资金，项目资金预计于2021你那4月至11月，根据项目进展情况，分批次全部完成资金使用及支付。</t>
  </si>
  <si>
    <t>注：本次公开的采购意向是本单位政府采购工作的初步安排，具体采购项目情况以相关采购公告和采购文件为准。</t>
  </si>
  <si>
    <t>附件2-9</t>
  </si>
  <si>
    <t>2021年北京市门头沟区百花山管理处部门政府购买服务财政拨款明细表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</si>
  <si>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</si>
  <si>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</si>
  <si>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</si>
  <si>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</si>
  <si>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</si>
  <si>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</si>
  <si>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t>…</t>
  </si>
  <si>
    <r>
      <t>附件2-</t>
    </r>
    <r>
      <rPr>
        <sz val="10"/>
        <rFont val="宋体"/>
        <family val="0"/>
      </rPr>
      <t>10</t>
    </r>
  </si>
  <si>
    <t>2021年门头沟区百花山管理处项目支出绩效目标目录</t>
  </si>
  <si>
    <t>财政拨款金额</t>
  </si>
  <si>
    <t>2021年百花山专项工作经费项目</t>
  </si>
  <si>
    <t>2021年百花山管理处生活水源维护项目</t>
  </si>
  <si>
    <t>2021年北京百花山国家级自然保护区信息化建设项目</t>
  </si>
  <si>
    <t>2021年百花山管理处珍稀濒危植物近地保护实验苗圃管理维护项目</t>
  </si>
  <si>
    <t>2021年百花山管理处监控设备维护维保项目</t>
  </si>
  <si>
    <t>2021年百花山管理业务用房水土保持监测及验收项目</t>
  </si>
  <si>
    <t>2021年百花山管理处资源监测及日常管护项目</t>
  </si>
  <si>
    <t>2021年百花山管理处专业培训项目</t>
  </si>
  <si>
    <t>2021年百花山管理处科普宣教项目</t>
  </si>
  <si>
    <t>2021年中央财政森林生态效益补偿基金项目</t>
  </si>
  <si>
    <t>2021年珍稀动物救护站实验维护及野生动物救护常规项目</t>
  </si>
  <si>
    <t>2021年百花山管理站森林管护项目</t>
  </si>
  <si>
    <t>2021年百花山管理站专项工作经费项目</t>
  </si>
  <si>
    <t>百花山管理站2019年木栈道及上山路维护项目尾款</t>
  </si>
  <si>
    <t>2021年度马栏管理站中央财政森林生态效益补偿基金项目</t>
  </si>
  <si>
    <t>2021年马栏管理站森林管护项目</t>
  </si>
  <si>
    <t>2021年马栏管理站专项工作经费项目</t>
  </si>
  <si>
    <t>2021年百花山国家自然保护区清水管理站箱变代维护项目</t>
  </si>
  <si>
    <t>2021年清水管理站专项工作经费项目</t>
  </si>
  <si>
    <t>2021年度清水管理站中央财政森林生态效益补偿基金资金项目</t>
  </si>
  <si>
    <t>2021年清水管理站森林管护项目</t>
  </si>
  <si>
    <t>2021年度小龙门管理站中央森林生态效益补偿基金资金项目</t>
  </si>
  <si>
    <t>2021年度小龙门管理站森林管护项目</t>
  </si>
  <si>
    <t>2021年小龙门管理站专项工作经费项目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</si>
</sst>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[Red]\(#,##0\)"/>
    <numFmt numFmtId="181" formatCode="0_);[Red]\(0\)"/>
    <numFmt numFmtId="182" formatCode="#,##0.00_ "/>
    <numFmt numFmtId="183" formatCode="0.00_);[Red]\(0.00\)"/>
    <numFmt numFmtId="184" formatCode="0.00_ "/>
    <numFmt numFmtId="185" formatCode="#,##0.00;[Red]#,##0.0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3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181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left" vertical="center"/>
    </xf>
    <xf numFmtId="181" fontId="0" fillId="33" borderId="0" xfId="0" applyNumberFormat="1" applyFill="1" applyAlignment="1">
      <alignment horizontal="center"/>
    </xf>
    <xf numFmtId="180" fontId="3" fillId="33" borderId="0" xfId="0" applyNumberFormat="1" applyFont="1" applyFill="1" applyBorder="1" applyAlignment="1" applyProtection="1">
      <alignment vertical="center"/>
      <protection/>
    </xf>
    <xf numFmtId="181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81" fontId="10" fillId="33" borderId="10" xfId="0" applyNumberFormat="1" applyFont="1" applyFill="1" applyBorder="1" applyAlignment="1" applyProtection="1">
      <alignment horizontal="center" vertical="center" wrapText="1"/>
      <protection/>
    </xf>
    <xf numFmtId="4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3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7" fillId="33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/>
    </xf>
    <xf numFmtId="5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83" fontId="0" fillId="33" borderId="0" xfId="0" applyNumberFormat="1" applyFill="1" applyAlignment="1">
      <alignment horizontal="center" vertical="center" wrapText="1"/>
    </xf>
    <xf numFmtId="184" fontId="5" fillId="33" borderId="0" xfId="0" applyNumberFormat="1" applyFont="1" applyFill="1" applyAlignment="1">
      <alignment horizontal="center" vertical="center" wrapText="1"/>
    </xf>
    <xf numFmtId="183" fontId="7" fillId="33" borderId="10" xfId="0" applyNumberFormat="1" applyFont="1" applyFill="1" applyBorder="1" applyAlignment="1" applyProtection="1">
      <alignment horizontal="center" vertical="center" wrapText="1"/>
      <protection/>
    </xf>
    <xf numFmtId="183" fontId="7" fillId="33" borderId="16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83" fontId="7" fillId="33" borderId="17" xfId="0" applyNumberFormat="1" applyFont="1" applyFill="1" applyBorder="1" applyAlignment="1" applyProtection="1">
      <alignment horizontal="center" vertical="center" wrapText="1"/>
      <protection/>
    </xf>
    <xf numFmtId="183" fontId="11" fillId="33" borderId="11" xfId="0" applyNumberFormat="1" applyFont="1" applyFill="1" applyBorder="1" applyAlignment="1">
      <alignment horizontal="center" vertical="center" wrapText="1"/>
    </xf>
    <xf numFmtId="183" fontId="11" fillId="33" borderId="12" xfId="0" applyNumberFormat="1" applyFont="1" applyFill="1" applyBorder="1" applyAlignment="1">
      <alignment horizontal="center" vertical="center" wrapText="1"/>
    </xf>
    <xf numFmtId="183" fontId="11" fillId="33" borderId="18" xfId="0" applyNumberFormat="1" applyFont="1" applyFill="1" applyBorder="1" applyAlignment="1">
      <alignment horizontal="center" vertical="center" wrapText="1"/>
    </xf>
    <xf numFmtId="185" fontId="6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33" borderId="10" xfId="0" applyNumberFormat="1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 horizontal="right" vertical="center" wrapText="1"/>
    </xf>
    <xf numFmtId="43" fontId="2" fillId="34" borderId="10" xfId="0" applyNumberFormat="1" applyFont="1" applyFill="1" applyBorder="1" applyAlignment="1">
      <alignment horizontal="right" vertical="center" wrapText="1"/>
    </xf>
    <xf numFmtId="182" fontId="2" fillId="33" borderId="0" xfId="0" applyNumberFormat="1" applyFont="1" applyFill="1" applyAlignment="1">
      <alignment horizontal="left" vertical="center" wrapText="1"/>
    </xf>
    <xf numFmtId="0" fontId="0" fillId="33" borderId="0" xfId="63" applyFill="1">
      <alignment vertical="center"/>
      <protection/>
    </xf>
    <xf numFmtId="0" fontId="12" fillId="33" borderId="0" xfId="63" applyFont="1" applyFill="1" applyBorder="1" applyAlignment="1">
      <alignment horizontal="center" vertical="center" shrinkToFit="1"/>
      <protection/>
    </xf>
    <xf numFmtId="0" fontId="13" fillId="33" borderId="0" xfId="0" applyFont="1" applyFill="1" applyAlignment="1">
      <alignment horizontal="left" vertical="center"/>
    </xf>
    <xf numFmtId="184" fontId="5" fillId="33" borderId="0" xfId="0" applyNumberFormat="1" applyFont="1" applyFill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43" fontId="10" fillId="0" borderId="13" xfId="0" applyNumberFormat="1" applyFont="1" applyFill="1" applyBorder="1" applyAlignment="1" applyProtection="1">
      <alignment horizontal="right" vertical="center" wrapText="1"/>
      <protection/>
    </xf>
    <xf numFmtId="43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 applyProtection="1">
      <alignment horizontal="right" vertical="center"/>
      <protection/>
    </xf>
    <xf numFmtId="180" fontId="11" fillId="33" borderId="0" xfId="63" applyNumberFormat="1" applyFont="1" applyFill="1" applyAlignment="1">
      <alignment vertical="center" wrapText="1"/>
      <protection/>
    </xf>
    <xf numFmtId="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horizontal="center" vertical="center" wrapText="1"/>
      <protection/>
    </xf>
    <xf numFmtId="180" fontId="2" fillId="33" borderId="0" xfId="63" applyNumberFormat="1" applyFont="1" applyFill="1" applyAlignment="1">
      <alignment vertical="center" wrapText="1"/>
      <protection/>
    </xf>
    <xf numFmtId="182" fontId="2" fillId="33" borderId="0" xfId="0" applyNumberFormat="1" applyFont="1" applyFill="1" applyAlignment="1">
      <alignment vertical="center" wrapText="1"/>
    </xf>
    <xf numFmtId="180" fontId="12" fillId="33" borderId="0" xfId="63" applyNumberFormat="1" applyFont="1" applyFill="1" applyAlignment="1">
      <alignment horizontal="center" vertical="center" wrapText="1"/>
      <protection/>
    </xf>
    <xf numFmtId="180" fontId="7" fillId="0" borderId="13" xfId="0" applyNumberFormat="1" applyFont="1" applyBorder="1" applyAlignment="1" applyProtection="1">
      <alignment horizontal="center" vertical="center" wrapText="1"/>
      <protection/>
    </xf>
    <xf numFmtId="180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80" fontId="7" fillId="0" borderId="20" xfId="0" applyNumberFormat="1" applyFont="1" applyBorder="1" applyAlignment="1" applyProtection="1">
      <alignment horizontal="center" vertical="center" wrapText="1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43" fontId="54" fillId="0" borderId="13" xfId="0" applyNumberFormat="1" applyFont="1" applyBorder="1" applyAlignment="1" applyProtection="1">
      <alignment horizontal="right"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5" fillId="0" borderId="13" xfId="0" applyFont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3" fontId="55" fillId="0" borderId="13" xfId="0" applyNumberFormat="1" applyFont="1" applyBorder="1" applyAlignment="1" applyProtection="1">
      <alignment horizontal="right" vertical="center"/>
      <protection/>
    </xf>
    <xf numFmtId="4" fontId="14" fillId="0" borderId="13" xfId="0" applyNumberFormat="1" applyFont="1" applyFill="1" applyBorder="1" applyAlignment="1" applyProtection="1">
      <alignment horizontal="right" vertical="center"/>
      <protection/>
    </xf>
    <xf numFmtId="180" fontId="2" fillId="33" borderId="0" xfId="63" applyNumberFormat="1" applyFont="1" applyFill="1" applyAlignment="1">
      <alignment horizontal="left" vertical="center" wrapText="1"/>
      <protection/>
    </xf>
    <xf numFmtId="0" fontId="11" fillId="33" borderId="12" xfId="63" applyNumberFormat="1" applyFont="1" applyFill="1" applyBorder="1" applyAlignment="1">
      <alignment horizontal="center" vertical="center" wrapText="1"/>
      <protection/>
    </xf>
    <xf numFmtId="0" fontId="11" fillId="33" borderId="23" xfId="63" applyNumberFormat="1" applyFont="1" applyFill="1" applyBorder="1" applyAlignment="1">
      <alignment horizontal="center" vertical="center" wrapText="1"/>
      <protection/>
    </xf>
    <xf numFmtId="43" fontId="54" fillId="0" borderId="13" xfId="0" applyNumberFormat="1" applyFont="1" applyFill="1" applyBorder="1" applyAlignment="1" applyProtection="1">
      <alignment vertical="center"/>
      <protection/>
    </xf>
    <xf numFmtId="0" fontId="56" fillId="0" borderId="13" xfId="0" applyFont="1" applyBorder="1" applyAlignment="1" applyProtection="1">
      <alignment vertical="center"/>
      <protection/>
    </xf>
    <xf numFmtId="43" fontId="55" fillId="0" borderId="13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shrinkToFit="1"/>
    </xf>
    <xf numFmtId="43" fontId="15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left" vertical="center" shrinkToFit="1"/>
    </xf>
    <xf numFmtId="43" fontId="6" fillId="33" borderId="0" xfId="0" applyNumberFormat="1" applyFont="1" applyFill="1" applyBorder="1" applyAlignment="1">
      <alignment horizontal="left" vertical="center" shrinkToFit="1"/>
    </xf>
    <xf numFmtId="43" fontId="5" fillId="33" borderId="0" xfId="0" applyNumberFormat="1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shrinkToFit="1"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43" fontId="7" fillId="33" borderId="25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horizontal="center" vertical="center" wrapText="1"/>
      <protection/>
    </xf>
    <xf numFmtId="43" fontId="7" fillId="33" borderId="27" xfId="0" applyNumberFormat="1" applyFont="1" applyFill="1" applyBorder="1" applyAlignment="1" applyProtection="1">
      <alignment horizontal="center" vertical="center"/>
      <protection/>
    </xf>
    <xf numFmtId="43" fontId="7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43" fontId="10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3" fontId="7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right" vertical="center" shrinkToFit="1"/>
    </xf>
    <xf numFmtId="49" fontId="15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182" fontId="16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182" fontId="0" fillId="33" borderId="0" xfId="0" applyNumberFormat="1" applyFill="1" applyAlignment="1">
      <alignment horizontal="center" vertical="center" wrapText="1"/>
    </xf>
    <xf numFmtId="182" fontId="6" fillId="33" borderId="0" xfId="0" applyNumberFormat="1" applyFont="1" applyFill="1" applyBorder="1" applyAlignment="1">
      <alignment horizontal="left" shrinkToFit="1"/>
    </xf>
    <xf numFmtId="182" fontId="15" fillId="33" borderId="0" xfId="0" applyNumberFormat="1" applyFont="1" applyFill="1" applyBorder="1" applyAlignment="1">
      <alignment horizontal="left" vertical="center" shrinkToFit="1"/>
    </xf>
    <xf numFmtId="182" fontId="3" fillId="33" borderId="0" xfId="0" applyNumberFormat="1" applyFont="1" applyFill="1" applyBorder="1" applyAlignment="1">
      <alignment horizontal="center" vertical="center" shrinkToFit="1"/>
    </xf>
    <xf numFmtId="182" fontId="15" fillId="33" borderId="31" xfId="0" applyNumberFormat="1" applyFont="1" applyFill="1" applyBorder="1" applyAlignment="1">
      <alignment horizontal="left" vertical="center" shrinkToFit="1"/>
    </xf>
    <xf numFmtId="182" fontId="6" fillId="33" borderId="31" xfId="0" applyNumberFormat="1" applyFont="1" applyFill="1" applyBorder="1" applyAlignment="1">
      <alignment horizontal="left" vertical="center" shrinkToFit="1"/>
    </xf>
    <xf numFmtId="182" fontId="6" fillId="33" borderId="31" xfId="0" applyNumberFormat="1" applyFont="1" applyFill="1" applyBorder="1" applyAlignment="1">
      <alignment horizontal="right" vertical="center" shrinkToFit="1"/>
    </xf>
    <xf numFmtId="182" fontId="7" fillId="33" borderId="13" xfId="0" applyNumberFormat="1" applyFont="1" applyFill="1" applyBorder="1" applyAlignment="1">
      <alignment horizontal="center" vertical="center" shrinkToFit="1"/>
    </xf>
    <xf numFmtId="182" fontId="7" fillId="33" borderId="32" xfId="0" applyNumberFormat="1" applyFont="1" applyFill="1" applyBorder="1" applyAlignment="1">
      <alignment horizontal="center" vertical="center" wrapText="1" shrinkToFit="1"/>
    </xf>
    <xf numFmtId="182" fontId="7" fillId="33" borderId="33" xfId="0" applyNumberFormat="1" applyFont="1" applyFill="1" applyBorder="1" applyAlignment="1">
      <alignment horizontal="center" vertical="center" wrapText="1" shrinkToFit="1"/>
    </xf>
    <xf numFmtId="182" fontId="7" fillId="33" borderId="19" xfId="0" applyNumberFormat="1" applyFont="1" applyFill="1" applyBorder="1" applyAlignment="1">
      <alignment horizontal="center" vertical="center" shrinkToFit="1"/>
    </xf>
    <xf numFmtId="182" fontId="7" fillId="33" borderId="32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24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182" fontId="7" fillId="33" borderId="10" xfId="0" applyNumberFormat="1" applyFont="1" applyFill="1" applyBorder="1" applyAlignment="1">
      <alignment horizontal="center" vertical="center" shrinkToFit="1"/>
    </xf>
    <xf numFmtId="182" fontId="7" fillId="33" borderId="24" xfId="0" applyNumberFormat="1" applyFont="1" applyFill="1" applyBorder="1" applyAlignment="1">
      <alignment horizontal="center" vertical="center" wrapText="1" shrinkToFit="1"/>
    </xf>
    <xf numFmtId="182" fontId="7" fillId="33" borderId="34" xfId="0" applyNumberFormat="1" applyFont="1" applyFill="1" applyBorder="1" applyAlignment="1">
      <alignment horizontal="center" vertical="center" shrinkToFit="1"/>
    </xf>
    <xf numFmtId="182" fontId="7" fillId="33" borderId="35" xfId="0" applyNumberFormat="1" applyFont="1" applyFill="1" applyBorder="1" applyAlignment="1">
      <alignment horizontal="center" vertical="center" shrinkToFit="1"/>
    </xf>
    <xf numFmtId="0" fontId="7" fillId="0" borderId="36" xfId="0" applyFont="1" applyBorder="1" applyAlignment="1" applyProtection="1">
      <alignment horizontal="center" vertical="center"/>
      <protection/>
    </xf>
    <xf numFmtId="182" fontId="7" fillId="33" borderId="14" xfId="0" applyNumberFormat="1" applyFont="1" applyFill="1" applyBorder="1" applyAlignment="1">
      <alignment horizontal="center" vertical="center" shrinkToFit="1"/>
    </xf>
    <xf numFmtId="182" fontId="7" fillId="33" borderId="37" xfId="0" applyNumberFormat="1" applyFont="1" applyFill="1" applyBorder="1" applyAlignment="1">
      <alignment horizontal="center" vertical="center" wrapText="1" shrinkToFit="1"/>
    </xf>
    <xf numFmtId="182" fontId="10" fillId="33" borderId="10" xfId="0" applyNumberFormat="1" applyFont="1" applyFill="1" applyBorder="1" applyAlignment="1">
      <alignment horizontal="center" vertical="center" shrinkToFit="1"/>
    </xf>
    <xf numFmtId="43" fontId="10" fillId="33" borderId="10" xfId="0" applyNumberFormat="1" applyFont="1" applyFill="1" applyBorder="1" applyAlignment="1">
      <alignment horizontal="right" vertical="center" shrinkToFit="1"/>
    </xf>
    <xf numFmtId="182" fontId="10" fillId="33" borderId="11" xfId="0" applyNumberFormat="1" applyFont="1" applyFill="1" applyBorder="1" applyAlignment="1">
      <alignment horizontal="center" vertical="center" shrinkToFit="1"/>
    </xf>
    <xf numFmtId="182" fontId="10" fillId="33" borderId="12" xfId="0" applyNumberFormat="1" applyFont="1" applyFill="1" applyBorder="1" applyAlignment="1">
      <alignment horizontal="center" vertical="center" shrinkToFit="1"/>
    </xf>
    <xf numFmtId="182" fontId="10" fillId="33" borderId="23" xfId="0" applyNumberFormat="1" applyFont="1" applyFill="1" applyBorder="1" applyAlignment="1">
      <alignment horizontal="center" vertical="center" shrinkToFit="1"/>
    </xf>
    <xf numFmtId="43" fontId="54" fillId="0" borderId="10" xfId="0" applyNumberFormat="1" applyFont="1" applyFill="1" applyBorder="1" applyAlignment="1" applyProtection="1">
      <alignment horizontal="right" vertical="center"/>
      <protection/>
    </xf>
    <xf numFmtId="182" fontId="7" fillId="33" borderId="10" xfId="0" applyNumberFormat="1" applyFont="1" applyFill="1" applyBorder="1" applyAlignment="1">
      <alignment horizontal="left" vertical="center" shrinkToFit="1"/>
    </xf>
    <xf numFmtId="43" fontId="55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182" fontId="2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182" fontId="0" fillId="33" borderId="0" xfId="0" applyNumberFormat="1" applyFill="1" applyAlignment="1">
      <alignment/>
    </xf>
    <xf numFmtId="182" fontId="15" fillId="33" borderId="0" xfId="0" applyNumberFormat="1" applyFont="1" applyFill="1" applyBorder="1" applyAlignment="1">
      <alignment horizontal="right" vertical="center" shrinkToFit="1"/>
    </xf>
    <xf numFmtId="182" fontId="15" fillId="33" borderId="31" xfId="0" applyNumberFormat="1" applyFont="1" applyFill="1" applyBorder="1" applyAlignment="1">
      <alignment horizontal="right" vertical="center" shrinkToFit="1"/>
    </xf>
    <xf numFmtId="182" fontId="7" fillId="33" borderId="22" xfId="0" applyNumberFormat="1" applyFont="1" applyFill="1" applyBorder="1" applyAlignment="1">
      <alignment horizontal="center" vertical="center" wrapText="1" shrinkToFit="1"/>
    </xf>
    <xf numFmtId="182" fontId="2" fillId="33" borderId="21" xfId="0" applyNumberFormat="1" applyFont="1" applyFill="1" applyBorder="1" applyAlignment="1">
      <alignment horizontal="center" vertical="center" wrapText="1"/>
    </xf>
    <xf numFmtId="182" fontId="2" fillId="33" borderId="24" xfId="0" applyNumberFormat="1" applyFont="1" applyFill="1" applyBorder="1" applyAlignment="1">
      <alignment horizontal="center" vertical="center" wrapText="1"/>
    </xf>
    <xf numFmtId="182" fontId="2" fillId="33" borderId="22" xfId="0" applyNumberFormat="1" applyFon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0" fillId="33" borderId="0" xfId="0" applyNumberFormat="1" applyFill="1" applyAlignment="1">
      <alignment vertical="center" wrapText="1"/>
    </xf>
    <xf numFmtId="182" fontId="7" fillId="33" borderId="0" xfId="0" applyNumberFormat="1" applyFont="1" applyFill="1" applyBorder="1" applyAlignment="1">
      <alignment horizontal="left" vertical="center" shrinkToFit="1"/>
    </xf>
    <xf numFmtId="182" fontId="6" fillId="33" borderId="0" xfId="0" applyNumberFormat="1" applyFont="1" applyFill="1" applyBorder="1" applyAlignment="1">
      <alignment horizontal="left" vertical="center" shrinkToFit="1"/>
    </xf>
    <xf numFmtId="182" fontId="7" fillId="33" borderId="13" xfId="0" applyNumberFormat="1" applyFont="1" applyFill="1" applyBorder="1" applyAlignment="1">
      <alignment horizontal="left" vertical="center" shrinkToFit="1"/>
    </xf>
    <xf numFmtId="182" fontId="2" fillId="33" borderId="0" xfId="0" applyNumberFormat="1" applyFont="1" applyFill="1" applyBorder="1" applyAlignment="1">
      <alignment horizontal="left" vertical="center"/>
    </xf>
    <xf numFmtId="182" fontId="7" fillId="33" borderId="21" xfId="0" applyNumberFormat="1" applyFont="1" applyFill="1" applyBorder="1" applyAlignment="1">
      <alignment horizontal="left" vertical="center" shrinkToFit="1"/>
    </xf>
    <xf numFmtId="43" fontId="2" fillId="33" borderId="10" xfId="0" applyNumberFormat="1" applyFont="1" applyFill="1" applyBorder="1" applyAlignment="1">
      <alignment/>
    </xf>
    <xf numFmtId="182" fontId="0" fillId="33" borderId="0" xfId="0" applyNumberFormat="1" applyFont="1" applyFill="1" applyAlignment="1">
      <alignment/>
    </xf>
    <xf numFmtId="182" fontId="3" fillId="33" borderId="0" xfId="0" applyNumberFormat="1" applyFont="1" applyFill="1" applyBorder="1" applyAlignment="1">
      <alignment vertical="center" shrinkToFit="1"/>
    </xf>
    <xf numFmtId="182" fontId="7" fillId="33" borderId="13" xfId="0" applyNumberFormat="1" applyFont="1" applyFill="1" applyBorder="1" applyAlignment="1">
      <alignment vertical="center" shrinkToFit="1"/>
    </xf>
    <xf numFmtId="182" fontId="10" fillId="33" borderId="13" xfId="0" applyNumberFormat="1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49" fontId="55" fillId="33" borderId="13" xfId="0" applyNumberFormat="1" applyFont="1" applyFill="1" applyBorder="1" applyAlignment="1" applyProtection="1">
      <alignment horizontal="center" vertical="center"/>
      <protection/>
    </xf>
    <xf numFmtId="49" fontId="55" fillId="33" borderId="13" xfId="0" applyNumberFormat="1" applyFont="1" applyFill="1" applyBorder="1" applyAlignment="1" applyProtection="1">
      <alignment horizontal="left" vertical="center"/>
      <protection/>
    </xf>
    <xf numFmtId="43" fontId="55" fillId="0" borderId="0" xfId="0" applyNumberFormat="1" applyFont="1" applyBorder="1" applyAlignment="1" applyProtection="1">
      <alignment/>
      <protection/>
    </xf>
    <xf numFmtId="43" fontId="55" fillId="33" borderId="13" xfId="0" applyNumberFormat="1" applyFont="1" applyFill="1" applyBorder="1" applyAlignment="1" applyProtection="1">
      <alignment horizontal="right" vertical="center" wrapText="1"/>
      <protection/>
    </xf>
    <xf numFmtId="43" fontId="55" fillId="33" borderId="13" xfId="0" applyNumberFormat="1" applyFont="1" applyFill="1" applyBorder="1" applyAlignment="1" applyProtection="1">
      <alignment horizontal="right" vertical="center"/>
      <protection/>
    </xf>
    <xf numFmtId="43" fontId="55" fillId="0" borderId="13" xfId="0" applyNumberFormat="1" applyFont="1" applyBorder="1" applyAlignment="1" applyProtection="1">
      <alignment wrapText="1"/>
      <protection/>
    </xf>
    <xf numFmtId="182" fontId="54" fillId="33" borderId="1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7" sqref="B17"/>
    </sheetView>
  </sheetViews>
  <sheetFormatPr defaultColWidth="9.00390625" defaultRowHeight="28.5" customHeight="1"/>
  <cols>
    <col min="1" max="1" width="35.625" style="133" customWidth="1"/>
    <col min="2" max="2" width="20.625" style="133" customWidth="1"/>
    <col min="3" max="3" width="35.625" style="133" customWidth="1"/>
    <col min="4" max="4" width="20.625" style="133" customWidth="1"/>
    <col min="5" max="16384" width="9.00390625" style="133" customWidth="1"/>
  </cols>
  <sheetData>
    <row r="1" spans="1:5" ht="28.5" customHeight="1">
      <c r="A1" s="179" t="s">
        <v>0</v>
      </c>
      <c r="B1" s="180"/>
      <c r="C1" s="136"/>
      <c r="D1" s="171"/>
      <c r="E1" s="133" t="s">
        <v>1</v>
      </c>
    </row>
    <row r="2" spans="1:4" ht="28.5" customHeight="1">
      <c r="A2" s="137" t="s">
        <v>2</v>
      </c>
      <c r="B2" s="137"/>
      <c r="C2" s="137"/>
      <c r="D2" s="137"/>
    </row>
    <row r="3" spans="1:4" ht="28.5" customHeight="1">
      <c r="A3" s="138"/>
      <c r="B3" s="138"/>
      <c r="C3" s="138"/>
      <c r="D3" s="140" t="s">
        <v>3</v>
      </c>
    </row>
    <row r="4" spans="1:4" ht="24.75" customHeight="1">
      <c r="A4" s="189" t="s">
        <v>4</v>
      </c>
      <c r="B4" s="190" t="s">
        <v>5</v>
      </c>
      <c r="C4" s="189" t="s">
        <v>6</v>
      </c>
      <c r="D4" s="189"/>
    </row>
    <row r="5" spans="1:4" ht="24.75" customHeight="1">
      <c r="A5" s="189" t="s">
        <v>7</v>
      </c>
      <c r="B5" s="189" t="s">
        <v>8</v>
      </c>
      <c r="C5" s="189" t="s">
        <v>9</v>
      </c>
      <c r="D5" s="189" t="s">
        <v>10</v>
      </c>
    </row>
    <row r="6" spans="1:4" ht="24.75" customHeight="1">
      <c r="A6" s="191" t="s">
        <v>11</v>
      </c>
      <c r="B6" s="92">
        <v>31007750.54</v>
      </c>
      <c r="C6" s="191" t="s">
        <v>12</v>
      </c>
      <c r="D6" s="92">
        <f>B6</f>
        <v>31007750.54</v>
      </c>
    </row>
    <row r="7" spans="1:4" ht="24.75" customHeight="1">
      <c r="A7" s="192" t="s">
        <v>13</v>
      </c>
      <c r="B7" s="193"/>
      <c r="C7" s="192"/>
      <c r="D7" s="194"/>
    </row>
    <row r="8" spans="1:4" ht="24.75" customHeight="1">
      <c r="A8" s="90" t="s">
        <v>14</v>
      </c>
      <c r="B8" s="195"/>
      <c r="C8" s="192" t="s">
        <v>15</v>
      </c>
      <c r="D8" s="196"/>
    </row>
    <row r="9" spans="1:4" ht="24.75" customHeight="1">
      <c r="A9" s="197" t="s">
        <v>16</v>
      </c>
      <c r="B9" s="92">
        <f>SUM(B6:B8)</f>
        <v>31007750.54</v>
      </c>
      <c r="C9" s="197" t="s">
        <v>17</v>
      </c>
      <c r="D9" s="92">
        <v>31007750.54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0"/>
  <sheetViews>
    <sheetView workbookViewId="0" topLeftCell="A1">
      <selection activeCell="I6" sqref="I6"/>
    </sheetView>
  </sheetViews>
  <sheetFormatPr defaultColWidth="9.00390625" defaultRowHeight="28.5" customHeight="1"/>
  <cols>
    <col min="1" max="3" width="5.625" style="15" customWidth="1"/>
    <col min="4" max="4" width="22.25390625" style="15" customWidth="1"/>
    <col min="5" max="5" width="15.375" style="15" customWidth="1"/>
    <col min="6" max="7" width="15.625" style="15" customWidth="1"/>
    <col min="8" max="16384" width="9.00390625" style="15" customWidth="1"/>
  </cols>
  <sheetData>
    <row r="1" spans="1:3" ht="28.5" customHeight="1">
      <c r="A1" s="4" t="s">
        <v>303</v>
      </c>
      <c r="B1" s="4"/>
      <c r="C1" s="4"/>
    </row>
    <row r="2" spans="1:7" ht="28.5" customHeight="1">
      <c r="A2" s="5" t="s">
        <v>304</v>
      </c>
      <c r="B2" s="5"/>
      <c r="C2" s="5"/>
      <c r="D2" s="5"/>
      <c r="E2" s="5"/>
      <c r="F2" s="5"/>
      <c r="G2" s="5"/>
    </row>
    <row r="3" ht="24.75" customHeight="1">
      <c r="G3" s="52" t="s">
        <v>3</v>
      </c>
    </row>
    <row r="4" spans="1:7" s="51" customFormat="1" ht="28.5" customHeight="1">
      <c r="A4" s="53" t="s">
        <v>127</v>
      </c>
      <c r="B4" s="53"/>
      <c r="C4" s="53"/>
      <c r="D4" s="53" t="s">
        <v>128</v>
      </c>
      <c r="E4" s="54" t="s">
        <v>69</v>
      </c>
      <c r="F4" s="55" t="s">
        <v>301</v>
      </c>
      <c r="G4" s="55" t="s">
        <v>302</v>
      </c>
    </row>
    <row r="5" spans="1:7" s="51" customFormat="1" ht="28.5" customHeight="1">
      <c r="A5" s="53" t="s">
        <v>72</v>
      </c>
      <c r="B5" s="53" t="s">
        <v>73</v>
      </c>
      <c r="C5" s="53" t="s">
        <v>74</v>
      </c>
      <c r="D5" s="53"/>
      <c r="E5" s="56"/>
      <c r="F5" s="55"/>
      <c r="G5" s="55"/>
    </row>
    <row r="6" spans="1:7" s="51" customFormat="1" ht="28.5" customHeight="1">
      <c r="A6" s="57" t="s">
        <v>195</v>
      </c>
      <c r="B6" s="58"/>
      <c r="C6" s="58"/>
      <c r="D6" s="59"/>
      <c r="E6" s="60">
        <f aca="true" t="shared" si="0" ref="E6:G6">5000000*0</f>
        <v>0</v>
      </c>
      <c r="F6" s="60">
        <f t="shared" si="0"/>
        <v>0</v>
      </c>
      <c r="G6" s="60">
        <f t="shared" si="0"/>
        <v>0</v>
      </c>
    </row>
    <row r="7" spans="1:7" s="51" customFormat="1" ht="28.5" customHeight="1">
      <c r="A7" s="61"/>
      <c r="B7" s="61"/>
      <c r="C7" s="61"/>
      <c r="D7" s="61"/>
      <c r="E7" s="62">
        <f>SUM(F7:G7)</f>
        <v>0</v>
      </c>
      <c r="F7" s="63"/>
      <c r="G7" s="63"/>
    </row>
    <row r="8" spans="1:7" s="51" customFormat="1" ht="28.5" customHeight="1">
      <c r="A8" s="61"/>
      <c r="B8" s="61"/>
      <c r="C8" s="61"/>
      <c r="D8" s="61"/>
      <c r="E8" s="62">
        <f>SUM(F8:G8)</f>
        <v>0</v>
      </c>
      <c r="F8" s="63"/>
      <c r="G8" s="63"/>
    </row>
    <row r="9" spans="1:7" s="51" customFormat="1" ht="28.5" customHeight="1">
      <c r="A9" s="61"/>
      <c r="B9" s="61"/>
      <c r="C9" s="61"/>
      <c r="D9" s="61"/>
      <c r="E9" s="62"/>
      <c r="F9" s="63"/>
      <c r="G9" s="63"/>
    </row>
    <row r="10" spans="1:7" s="51" customFormat="1" ht="28.5" customHeight="1">
      <c r="A10" s="61"/>
      <c r="B10" s="61"/>
      <c r="C10" s="61"/>
      <c r="D10" s="61"/>
      <c r="E10" s="62"/>
      <c r="F10" s="63"/>
      <c r="G10" s="63"/>
    </row>
    <row r="11" spans="1:7" s="51" customFormat="1" ht="28.5" customHeight="1">
      <c r="A11" s="61"/>
      <c r="B11" s="61"/>
      <c r="C11" s="61"/>
      <c r="D11" s="61"/>
      <c r="E11" s="62">
        <f>SUM(F11:G11)</f>
        <v>0</v>
      </c>
      <c r="F11" s="63"/>
      <c r="G11" s="63"/>
    </row>
    <row r="12" spans="1:7" s="51" customFormat="1" ht="28.5" customHeight="1">
      <c r="A12" s="61"/>
      <c r="B12" s="61"/>
      <c r="C12" s="61"/>
      <c r="D12" s="61"/>
      <c r="E12" s="62">
        <f aca="true" t="shared" si="1" ref="E12:E20">SUM(F12:G12)</f>
        <v>0</v>
      </c>
      <c r="F12" s="63"/>
      <c r="G12" s="63"/>
    </row>
    <row r="13" spans="1:7" s="51" customFormat="1" ht="28.5" customHeight="1">
      <c r="A13" s="61"/>
      <c r="B13" s="61"/>
      <c r="C13" s="61"/>
      <c r="D13" s="61"/>
      <c r="E13" s="62"/>
      <c r="F13" s="63"/>
      <c r="G13" s="63"/>
    </row>
    <row r="14" spans="1:7" s="51" customFormat="1" ht="28.5" customHeight="1">
      <c r="A14" s="61"/>
      <c r="B14" s="61"/>
      <c r="C14" s="61"/>
      <c r="D14" s="61"/>
      <c r="E14" s="62"/>
      <c r="F14" s="63"/>
      <c r="G14" s="63"/>
    </row>
    <row r="15" spans="1:7" s="51" customFormat="1" ht="28.5" customHeight="1">
      <c r="A15" s="61"/>
      <c r="B15" s="61"/>
      <c r="C15" s="61"/>
      <c r="D15" s="61"/>
      <c r="E15" s="62">
        <f t="shared" si="1"/>
        <v>0</v>
      </c>
      <c r="F15" s="63"/>
      <c r="G15" s="63"/>
    </row>
    <row r="16" spans="1:7" s="51" customFormat="1" ht="28.5" customHeight="1">
      <c r="A16" s="61"/>
      <c r="B16" s="61"/>
      <c r="C16" s="61"/>
      <c r="D16" s="61"/>
      <c r="E16" s="63">
        <f t="shared" si="1"/>
        <v>0</v>
      </c>
      <c r="F16" s="63"/>
      <c r="G16" s="63"/>
    </row>
    <row r="17" spans="1:7" s="51" customFormat="1" ht="28.5" customHeight="1">
      <c r="A17" s="61"/>
      <c r="B17" s="61"/>
      <c r="C17" s="61"/>
      <c r="D17" s="61"/>
      <c r="E17" s="63">
        <f t="shared" si="1"/>
        <v>0</v>
      </c>
      <c r="F17" s="63"/>
      <c r="G17" s="63"/>
    </row>
    <row r="18" spans="1:7" s="51" customFormat="1" ht="28.5" customHeight="1">
      <c r="A18" s="61"/>
      <c r="B18" s="61"/>
      <c r="C18" s="61"/>
      <c r="D18" s="61"/>
      <c r="E18" s="63">
        <f t="shared" si="1"/>
        <v>0</v>
      </c>
      <c r="F18" s="63"/>
      <c r="G18" s="63"/>
    </row>
    <row r="19" spans="1:7" s="51" customFormat="1" ht="28.5" customHeight="1">
      <c r="A19" s="61"/>
      <c r="B19" s="61"/>
      <c r="C19" s="61"/>
      <c r="D19" s="61"/>
      <c r="E19" s="63">
        <f t="shared" si="1"/>
        <v>0</v>
      </c>
      <c r="F19" s="63"/>
      <c r="G19" s="63"/>
    </row>
    <row r="20" spans="1:7" s="51" customFormat="1" ht="28.5" customHeight="1">
      <c r="A20" s="61"/>
      <c r="B20" s="61"/>
      <c r="C20" s="61"/>
      <c r="D20" s="61"/>
      <c r="E20" s="63">
        <f t="shared" si="1"/>
        <v>0</v>
      </c>
      <c r="F20" s="63"/>
      <c r="G20" s="63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04166666666667" right="0.3104166666666667" top="0.35" bottom="0.35" header="0.3104166666666667" footer="0.3104166666666667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12"/>
  <sheetViews>
    <sheetView workbookViewId="0" topLeftCell="A1">
      <pane xSplit="1" ySplit="5" topLeftCell="B6" activePane="bottomRight" state="frozen"/>
      <selection pane="bottomRight" activeCell="C7" sqref="C7"/>
    </sheetView>
  </sheetViews>
  <sheetFormatPr defaultColWidth="9.00390625" defaultRowHeight="14.25"/>
  <cols>
    <col min="1" max="1" width="5.625" style="3" customWidth="1"/>
    <col min="2" max="2" width="11.50390625" style="0" customWidth="1"/>
    <col min="3" max="3" width="37.875" style="0" customWidth="1"/>
    <col min="4" max="4" width="14.75390625" style="0" customWidth="1"/>
    <col min="5" max="5" width="14.625" style="0" customWidth="1"/>
    <col min="6" max="6" width="12.50390625" style="0" customWidth="1"/>
    <col min="7" max="7" width="14.25390625" style="0" customWidth="1"/>
    <col min="8" max="8" width="14.75390625" style="0" customWidth="1"/>
    <col min="9" max="9" width="10.50390625" style="0" customWidth="1"/>
  </cols>
  <sheetData>
    <row r="1" spans="1:3" s="15" customFormat="1" ht="27" customHeight="1">
      <c r="A1" s="17" t="s">
        <v>305</v>
      </c>
      <c r="B1" s="17"/>
      <c r="C1" s="4"/>
    </row>
    <row r="2" spans="1:9" s="15" customFormat="1" ht="27" customHeight="1">
      <c r="A2" s="5" t="s">
        <v>306</v>
      </c>
      <c r="B2" s="5"/>
      <c r="C2" s="5"/>
      <c r="D2" s="5"/>
      <c r="E2" s="5"/>
      <c r="F2" s="5"/>
      <c r="G2" s="5"/>
      <c r="H2" s="5"/>
      <c r="I2" s="5"/>
    </row>
    <row r="3" spans="1:9" ht="14.25">
      <c r="A3" s="31"/>
      <c r="B3" s="32"/>
      <c r="C3" s="32"/>
      <c r="D3" s="32"/>
      <c r="E3" s="32"/>
      <c r="F3" s="32"/>
      <c r="I3" s="50" t="s">
        <v>3</v>
      </c>
    </row>
    <row r="4" spans="1:9" s="1" customFormat="1" ht="19.5" customHeight="1">
      <c r="A4" s="33" t="s">
        <v>307</v>
      </c>
      <c r="B4" s="33" t="s">
        <v>290</v>
      </c>
      <c r="C4" s="34" t="s">
        <v>308</v>
      </c>
      <c r="D4" s="33" t="s">
        <v>309</v>
      </c>
      <c r="E4" s="33"/>
      <c r="F4" s="33"/>
      <c r="G4" s="33"/>
      <c r="H4" s="33" t="s">
        <v>310</v>
      </c>
      <c r="I4" s="33" t="s">
        <v>311</v>
      </c>
    </row>
    <row r="5" spans="1:9" s="1" customFormat="1" ht="18" customHeight="1">
      <c r="A5" s="33"/>
      <c r="B5" s="33"/>
      <c r="C5" s="35"/>
      <c r="D5" s="33" t="s">
        <v>312</v>
      </c>
      <c r="E5" s="33" t="s">
        <v>77</v>
      </c>
      <c r="F5" s="33" t="s">
        <v>78</v>
      </c>
      <c r="G5" s="33" t="s">
        <v>313</v>
      </c>
      <c r="H5" s="33"/>
      <c r="I5" s="33"/>
    </row>
    <row r="6" spans="1:9" s="1" customFormat="1" ht="19.5" customHeight="1">
      <c r="A6" s="36" t="s">
        <v>195</v>
      </c>
      <c r="B6" s="37"/>
      <c r="C6" s="37"/>
      <c r="D6" s="38">
        <f>SUM(D7:D11)</f>
        <v>2000000</v>
      </c>
      <c r="E6" s="38">
        <f>SUM(E7:E11)</f>
        <v>2000000</v>
      </c>
      <c r="F6" s="38">
        <f>SUM(F7:F11)</f>
        <v>0</v>
      </c>
      <c r="G6" s="38">
        <f>SUM(G7:G11)</f>
        <v>0</v>
      </c>
      <c r="H6" s="39"/>
      <c r="I6" s="39"/>
    </row>
    <row r="7" spans="1:9" ht="220.5" customHeight="1">
      <c r="A7" s="40">
        <v>1</v>
      </c>
      <c r="B7" s="41" t="s">
        <v>314</v>
      </c>
      <c r="C7" s="42" t="s">
        <v>315</v>
      </c>
      <c r="D7" s="43">
        <v>2000000</v>
      </c>
      <c r="E7" s="44">
        <v>2000000</v>
      </c>
      <c r="F7" s="45"/>
      <c r="G7" s="45"/>
      <c r="H7" s="46">
        <v>44287</v>
      </c>
      <c r="I7" s="48"/>
    </row>
    <row r="8" spans="1:9" ht="19.5" customHeight="1">
      <c r="A8" s="47"/>
      <c r="B8" s="48"/>
      <c r="C8" s="48"/>
      <c r="D8" s="43">
        <f>SUM(E8:G8)</f>
        <v>0</v>
      </c>
      <c r="E8" s="45"/>
      <c r="F8" s="45"/>
      <c r="G8" s="45"/>
      <c r="H8" s="48"/>
      <c r="I8" s="48"/>
    </row>
    <row r="9" spans="1:9" ht="19.5" customHeight="1">
      <c r="A9" s="47"/>
      <c r="B9" s="48"/>
      <c r="C9" s="48"/>
      <c r="D9" s="43">
        <f>SUM(E9:G9)</f>
        <v>0</v>
      </c>
      <c r="E9" s="45"/>
      <c r="F9" s="45"/>
      <c r="G9" s="45"/>
      <c r="H9" s="48"/>
      <c r="I9" s="48"/>
    </row>
    <row r="10" spans="1:9" ht="19.5" customHeight="1">
      <c r="A10" s="47"/>
      <c r="B10" s="48"/>
      <c r="C10" s="48"/>
      <c r="D10" s="43">
        <f>SUM(E10:G10)</f>
        <v>0</v>
      </c>
      <c r="E10" s="45"/>
      <c r="F10" s="45"/>
      <c r="G10" s="45"/>
      <c r="H10" s="48"/>
      <c r="I10" s="48"/>
    </row>
    <row r="11" spans="1:9" ht="19.5" customHeight="1">
      <c r="A11" s="47"/>
      <c r="B11" s="48"/>
      <c r="C11" s="48"/>
      <c r="D11" s="43">
        <f>SUM(E11:G11)</f>
        <v>0</v>
      </c>
      <c r="E11" s="45"/>
      <c r="F11" s="45"/>
      <c r="G11" s="45"/>
      <c r="H11" s="48"/>
      <c r="I11" s="48"/>
    </row>
    <row r="12" spans="1:9" ht="14.25">
      <c r="A12" s="49" t="s">
        <v>316</v>
      </c>
      <c r="B12" s="49"/>
      <c r="C12" s="49"/>
      <c r="D12" s="49"/>
      <c r="E12" s="49"/>
      <c r="F12" s="49"/>
      <c r="G12" s="49"/>
      <c r="H12" s="49"/>
      <c r="I12" s="49"/>
    </row>
  </sheetData>
  <sheetProtection/>
  <mergeCells count="9">
    <mergeCell ref="A2:I2"/>
    <mergeCell ref="D4:G4"/>
    <mergeCell ref="A6:C6"/>
    <mergeCell ref="A12:I12"/>
    <mergeCell ref="A4:A5"/>
    <mergeCell ref="B4:B5"/>
    <mergeCell ref="C4:C5"/>
    <mergeCell ref="H4:H5"/>
    <mergeCell ref="I4:I5"/>
  </mergeCells>
  <printOptions/>
  <pageMargins left="0.15694444444444444" right="0.07847222222222222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3"/>
  <sheetViews>
    <sheetView workbookViewId="0" topLeftCell="A1">
      <selection activeCell="E27" sqref="E27"/>
    </sheetView>
  </sheetViews>
  <sheetFormatPr defaultColWidth="9.00390625" defaultRowHeight="14.25"/>
  <cols>
    <col min="1" max="1" width="5.625" style="16" customWidth="1"/>
    <col min="2" max="2" width="30.625" style="0" customWidth="1"/>
    <col min="3" max="3" width="15.625" style="0" customWidth="1"/>
    <col min="4" max="5" width="20.125" style="0" customWidth="1"/>
    <col min="6" max="6" width="19.375" style="0" customWidth="1"/>
    <col min="7" max="7" width="15.25390625" style="0" customWidth="1"/>
    <col min="8" max="11" width="12.625" style="0" customWidth="1"/>
  </cols>
  <sheetData>
    <row r="1" spans="1:3" s="15" customFormat="1" ht="27" customHeight="1">
      <c r="A1" s="17" t="s">
        <v>317</v>
      </c>
      <c r="B1" s="4"/>
      <c r="C1" s="4"/>
    </row>
    <row r="2" spans="1:8" s="15" customFormat="1" ht="27" customHeight="1">
      <c r="A2" s="18"/>
      <c r="B2" s="5" t="s">
        <v>318</v>
      </c>
      <c r="C2" s="5"/>
      <c r="D2" s="5"/>
      <c r="E2" s="5"/>
      <c r="F2" s="5"/>
      <c r="G2" s="5"/>
      <c r="H2" s="19"/>
    </row>
    <row r="3" spans="2:11" ht="19.5" customHeight="1">
      <c r="B3" s="3"/>
      <c r="K3" s="30" t="s">
        <v>3</v>
      </c>
    </row>
    <row r="4" spans="1:11" ht="19.5" customHeight="1">
      <c r="A4" s="20" t="s">
        <v>307</v>
      </c>
      <c r="B4" s="21" t="s">
        <v>290</v>
      </c>
      <c r="C4" s="21" t="s">
        <v>319</v>
      </c>
      <c r="D4" s="21" t="s">
        <v>320</v>
      </c>
      <c r="E4" s="21" t="s">
        <v>321</v>
      </c>
      <c r="F4" s="21" t="s">
        <v>322</v>
      </c>
      <c r="G4" s="21" t="s">
        <v>323</v>
      </c>
      <c r="H4" s="22" t="s">
        <v>309</v>
      </c>
      <c r="I4" s="22"/>
      <c r="J4" s="22"/>
      <c r="K4" s="22"/>
    </row>
    <row r="5" spans="1:11" s="1" customFormat="1" ht="19.5" customHeight="1">
      <c r="A5" s="20"/>
      <c r="B5" s="21"/>
      <c r="C5" s="21" t="s">
        <v>319</v>
      </c>
      <c r="D5" s="21" t="s">
        <v>320</v>
      </c>
      <c r="E5" s="21" t="s">
        <v>321</v>
      </c>
      <c r="F5" s="21" t="s">
        <v>322</v>
      </c>
      <c r="G5" s="21" t="s">
        <v>323</v>
      </c>
      <c r="H5" s="22" t="s">
        <v>324</v>
      </c>
      <c r="I5" s="22" t="s">
        <v>77</v>
      </c>
      <c r="J5" s="22" t="s">
        <v>78</v>
      </c>
      <c r="K5" s="22" t="s">
        <v>79</v>
      </c>
    </row>
    <row r="6" spans="1:11" s="1" customFormat="1" ht="19.5" customHeight="1">
      <c r="A6" s="23" t="s">
        <v>294</v>
      </c>
      <c r="B6" s="23"/>
      <c r="C6" s="23"/>
      <c r="D6" s="23"/>
      <c r="E6" s="23"/>
      <c r="F6" s="23"/>
      <c r="G6" s="23"/>
      <c r="H6" s="24">
        <f>SUM(H7:H23)</f>
        <v>0</v>
      </c>
      <c r="I6" s="24">
        <f>SUM(I7:I23)</f>
        <v>0</v>
      </c>
      <c r="J6" s="24">
        <f>SUM(J7:J23)</f>
        <v>0</v>
      </c>
      <c r="K6" s="24">
        <f>SUM(K7:K23)</f>
        <v>0</v>
      </c>
    </row>
    <row r="7" spans="1:11" ht="19.5" customHeight="1">
      <c r="A7" s="25">
        <v>1</v>
      </c>
      <c r="B7" s="25"/>
      <c r="C7" s="25"/>
      <c r="D7" s="26"/>
      <c r="E7" s="27"/>
      <c r="F7" s="27"/>
      <c r="G7" s="28"/>
      <c r="H7" s="24">
        <f>SUM(I7:K7)</f>
        <v>0</v>
      </c>
      <c r="I7" s="24"/>
      <c r="J7" s="24"/>
      <c r="K7" s="24"/>
    </row>
    <row r="8" spans="1:11" ht="19.5" customHeight="1">
      <c r="A8" s="25">
        <v>2</v>
      </c>
      <c r="B8" s="25"/>
      <c r="C8" s="25"/>
      <c r="D8" s="26"/>
      <c r="E8" s="27"/>
      <c r="F8" s="27"/>
      <c r="G8" s="28"/>
      <c r="H8" s="24">
        <f aca="true" t="shared" si="0" ref="H8:H23">SUM(I8:K8)</f>
        <v>0</v>
      </c>
      <c r="I8" s="24"/>
      <c r="J8" s="24"/>
      <c r="K8" s="24"/>
    </row>
    <row r="9" spans="1:11" ht="19.5" customHeight="1">
      <c r="A9" s="25">
        <v>3</v>
      </c>
      <c r="B9" s="25"/>
      <c r="C9" s="25"/>
      <c r="D9" s="26"/>
      <c r="E9" s="27"/>
      <c r="F9" s="27"/>
      <c r="G9" s="28"/>
      <c r="H9" s="24">
        <f t="shared" si="0"/>
        <v>0</v>
      </c>
      <c r="I9" s="24"/>
      <c r="J9" s="24"/>
      <c r="K9" s="24"/>
    </row>
    <row r="10" spans="1:11" ht="19.5" customHeight="1">
      <c r="A10" s="25" t="s">
        <v>325</v>
      </c>
      <c r="B10" s="25"/>
      <c r="C10" s="25"/>
      <c r="D10" s="26"/>
      <c r="E10" s="27"/>
      <c r="F10" s="27"/>
      <c r="G10" s="28"/>
      <c r="H10" s="24">
        <f t="shared" si="0"/>
        <v>0</v>
      </c>
      <c r="I10" s="24"/>
      <c r="J10" s="24"/>
      <c r="K10" s="24"/>
    </row>
    <row r="11" spans="1:11" ht="19.5" customHeight="1">
      <c r="A11" s="25"/>
      <c r="B11" s="25"/>
      <c r="C11" s="25"/>
      <c r="D11" s="26"/>
      <c r="E11" s="27"/>
      <c r="F11" s="27"/>
      <c r="G11" s="28"/>
      <c r="H11" s="24">
        <f t="shared" si="0"/>
        <v>0</v>
      </c>
      <c r="I11" s="24"/>
      <c r="J11" s="24"/>
      <c r="K11" s="24"/>
    </row>
    <row r="12" spans="1:11" ht="19.5" customHeight="1">
      <c r="A12" s="25"/>
      <c r="B12" s="25"/>
      <c r="C12" s="25"/>
      <c r="D12" s="26"/>
      <c r="E12" s="27"/>
      <c r="F12" s="27"/>
      <c r="G12" s="28"/>
      <c r="H12" s="24">
        <f t="shared" si="0"/>
        <v>0</v>
      </c>
      <c r="I12" s="24"/>
      <c r="J12" s="24"/>
      <c r="K12" s="24"/>
    </row>
    <row r="13" spans="1:11" ht="19.5" customHeight="1">
      <c r="A13" s="25"/>
      <c r="B13" s="25"/>
      <c r="C13" s="25"/>
      <c r="D13" s="26"/>
      <c r="E13" s="27"/>
      <c r="F13" s="27"/>
      <c r="G13" s="28"/>
      <c r="H13" s="24">
        <f t="shared" si="0"/>
        <v>0</v>
      </c>
      <c r="I13" s="24"/>
      <c r="J13" s="24"/>
      <c r="K13" s="24"/>
    </row>
    <row r="14" spans="1:11" ht="19.5" customHeight="1">
      <c r="A14" s="29"/>
      <c r="B14" s="28"/>
      <c r="C14" s="28"/>
      <c r="D14" s="28"/>
      <c r="E14" s="28"/>
      <c r="F14" s="28"/>
      <c r="G14" s="28"/>
      <c r="H14" s="24">
        <f t="shared" si="0"/>
        <v>0</v>
      </c>
      <c r="I14" s="24"/>
      <c r="J14" s="24"/>
      <c r="K14" s="24"/>
    </row>
    <row r="15" spans="1:11" ht="19.5" customHeight="1">
      <c r="A15" s="29"/>
      <c r="B15" s="28"/>
      <c r="C15" s="28"/>
      <c r="D15" s="28"/>
      <c r="E15" s="28"/>
      <c r="F15" s="28"/>
      <c r="G15" s="28"/>
      <c r="H15" s="24">
        <f t="shared" si="0"/>
        <v>0</v>
      </c>
      <c r="I15" s="24"/>
      <c r="J15" s="24"/>
      <c r="K15" s="24"/>
    </row>
    <row r="16" spans="1:11" ht="19.5" customHeight="1">
      <c r="A16" s="29"/>
      <c r="B16" s="28"/>
      <c r="C16" s="28"/>
      <c r="D16" s="28"/>
      <c r="E16" s="28"/>
      <c r="F16" s="28"/>
      <c r="G16" s="28"/>
      <c r="H16" s="24">
        <f t="shared" si="0"/>
        <v>0</v>
      </c>
      <c r="I16" s="24"/>
      <c r="J16" s="24"/>
      <c r="K16" s="24"/>
    </row>
    <row r="17" spans="1:11" ht="19.5" customHeight="1">
      <c r="A17" s="29"/>
      <c r="B17" s="28"/>
      <c r="C17" s="28"/>
      <c r="D17" s="28"/>
      <c r="E17" s="28"/>
      <c r="F17" s="28"/>
      <c r="G17" s="28"/>
      <c r="H17" s="24">
        <f t="shared" si="0"/>
        <v>0</v>
      </c>
      <c r="I17" s="24"/>
      <c r="J17" s="24"/>
      <c r="K17" s="24"/>
    </row>
    <row r="18" spans="1:11" ht="19.5" customHeight="1">
      <c r="A18" s="29"/>
      <c r="B18" s="28"/>
      <c r="C18" s="28"/>
      <c r="D18" s="28"/>
      <c r="E18" s="28"/>
      <c r="F18" s="28"/>
      <c r="G18" s="28"/>
      <c r="H18" s="24">
        <f t="shared" si="0"/>
        <v>0</v>
      </c>
      <c r="I18" s="24"/>
      <c r="J18" s="24"/>
      <c r="K18" s="24"/>
    </row>
    <row r="19" spans="1:11" ht="19.5" customHeight="1">
      <c r="A19" s="29"/>
      <c r="B19" s="28"/>
      <c r="C19" s="28"/>
      <c r="D19" s="28"/>
      <c r="E19" s="28"/>
      <c r="F19" s="28"/>
      <c r="G19" s="28"/>
      <c r="H19" s="24">
        <f t="shared" si="0"/>
        <v>0</v>
      </c>
      <c r="I19" s="24"/>
      <c r="J19" s="24"/>
      <c r="K19" s="24"/>
    </row>
    <row r="20" spans="1:11" ht="19.5" customHeight="1">
      <c r="A20" s="29"/>
      <c r="B20" s="28"/>
      <c r="C20" s="28"/>
      <c r="D20" s="28"/>
      <c r="E20" s="28"/>
      <c r="F20" s="28"/>
      <c r="G20" s="28"/>
      <c r="H20" s="24">
        <f t="shared" si="0"/>
        <v>0</v>
      </c>
      <c r="I20" s="24"/>
      <c r="J20" s="24"/>
      <c r="K20" s="24"/>
    </row>
    <row r="21" spans="1:11" ht="19.5" customHeight="1">
      <c r="A21" s="29"/>
      <c r="B21" s="28"/>
      <c r="C21" s="28"/>
      <c r="D21" s="28"/>
      <c r="E21" s="28"/>
      <c r="F21" s="28"/>
      <c r="G21" s="28"/>
      <c r="H21" s="24">
        <f t="shared" si="0"/>
        <v>0</v>
      </c>
      <c r="I21" s="24"/>
      <c r="J21" s="24"/>
      <c r="K21" s="24"/>
    </row>
    <row r="22" spans="1:11" ht="19.5" customHeight="1">
      <c r="A22" s="29"/>
      <c r="B22" s="28"/>
      <c r="C22" s="28"/>
      <c r="D22" s="28"/>
      <c r="E22" s="28"/>
      <c r="F22" s="28"/>
      <c r="G22" s="28"/>
      <c r="H22" s="24">
        <f t="shared" si="0"/>
        <v>0</v>
      </c>
      <c r="I22" s="24"/>
      <c r="J22" s="24"/>
      <c r="K22" s="24"/>
    </row>
    <row r="23" spans="1:11" ht="19.5" customHeight="1">
      <c r="A23" s="29"/>
      <c r="B23" s="28"/>
      <c r="C23" s="28"/>
      <c r="D23" s="28"/>
      <c r="E23" s="28"/>
      <c r="F23" s="28"/>
      <c r="G23" s="28"/>
      <c r="H23" s="24">
        <f t="shared" si="0"/>
        <v>0</v>
      </c>
      <c r="I23" s="24"/>
      <c r="J23" s="24"/>
      <c r="K23" s="24"/>
    </row>
  </sheetData>
  <sheetProtection/>
  <mergeCells count="10">
    <mergeCell ref="B2:G2"/>
    <mergeCell ref="H4:K4"/>
    <mergeCell ref="A6:G6"/>
    <mergeCell ref="A4:A5"/>
    <mergeCell ref="B4:B5"/>
    <mergeCell ref="C4:C5"/>
    <mergeCell ref="D4:D5"/>
    <mergeCell ref="E4:E5"/>
    <mergeCell ref="F4:F5"/>
    <mergeCell ref="G4:G5"/>
  </mergeCells>
  <printOptions/>
  <pageMargins left="0.3145833333333333" right="0.07847222222222222" top="0.3145833333333333" bottom="0.275" header="0.2986111111111111" footer="0.2986111111111111"/>
  <pageSetup horizontalDpi="600" verticalDpi="6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C31"/>
  <sheetViews>
    <sheetView workbookViewId="0" topLeftCell="A1">
      <pane xSplit="2" ySplit="6" topLeftCell="C7" activePane="bottomRight" state="frozen"/>
      <selection pane="bottomRight" activeCell="G11" sqref="G11"/>
    </sheetView>
  </sheetViews>
  <sheetFormatPr defaultColWidth="9.00390625" defaultRowHeight="14.25"/>
  <cols>
    <col min="1" max="1" width="8.625" style="3" customWidth="1"/>
    <col min="2" max="2" width="54.25390625" style="0" customWidth="1"/>
    <col min="3" max="3" width="14.00390625" style="0" customWidth="1"/>
  </cols>
  <sheetData>
    <row r="1" spans="1:2" ht="14.25">
      <c r="A1" s="4" t="s">
        <v>326</v>
      </c>
      <c r="B1" s="4"/>
    </row>
    <row r="2" spans="1:2" ht="14.25">
      <c r="A2" s="4"/>
      <c r="B2" s="4"/>
    </row>
    <row r="3" spans="1:2" ht="14.25">
      <c r="A3" s="4"/>
      <c r="B3" s="4"/>
    </row>
    <row r="4" spans="1:3" ht="20.25">
      <c r="A4" s="5" t="s">
        <v>327</v>
      </c>
      <c r="B4" s="5"/>
      <c r="C4" s="5"/>
    </row>
    <row r="5" spans="1:3" ht="14.25">
      <c r="A5" s="6"/>
      <c r="B5" s="6"/>
      <c r="C5" s="7" t="s">
        <v>3</v>
      </c>
    </row>
    <row r="6" spans="1:3" s="1" customFormat="1" ht="22.5" customHeight="1">
      <c r="A6" s="8" t="s">
        <v>307</v>
      </c>
      <c r="B6" s="8" t="s">
        <v>290</v>
      </c>
      <c r="C6" s="8" t="s">
        <v>328</v>
      </c>
    </row>
    <row r="7" spans="1:3" s="1" customFormat="1" ht="22.5" customHeight="1">
      <c r="A7" s="9" t="s">
        <v>195</v>
      </c>
      <c r="B7" s="10"/>
      <c r="C7" s="11">
        <f>SUM(C8:C31)</f>
        <v>7811020.67</v>
      </c>
    </row>
    <row r="8" spans="1:3" s="2" customFormat="1" ht="27" customHeight="1">
      <c r="A8" s="12">
        <v>1</v>
      </c>
      <c r="B8" s="13" t="s">
        <v>329</v>
      </c>
      <c r="C8" s="14">
        <v>360000</v>
      </c>
    </row>
    <row r="9" spans="1:3" s="2" customFormat="1" ht="27" customHeight="1">
      <c r="A9" s="12">
        <v>2</v>
      </c>
      <c r="B9" s="13" t="s">
        <v>330</v>
      </c>
      <c r="C9" s="14">
        <v>87764</v>
      </c>
    </row>
    <row r="10" spans="1:3" s="2" customFormat="1" ht="27" customHeight="1">
      <c r="A10" s="12">
        <v>3</v>
      </c>
      <c r="B10" s="13" t="s">
        <v>331</v>
      </c>
      <c r="C10" s="14">
        <v>2000000</v>
      </c>
    </row>
    <row r="11" spans="1:3" s="2" customFormat="1" ht="27" customHeight="1">
      <c r="A11" s="12">
        <v>4</v>
      </c>
      <c r="B11" s="13" t="s">
        <v>332</v>
      </c>
      <c r="C11" s="14">
        <v>86930</v>
      </c>
    </row>
    <row r="12" spans="1:3" s="2" customFormat="1" ht="27" customHeight="1">
      <c r="A12" s="12">
        <v>5</v>
      </c>
      <c r="B12" s="13" t="s">
        <v>333</v>
      </c>
      <c r="C12" s="14">
        <v>154983</v>
      </c>
    </row>
    <row r="13" spans="1:3" s="2" customFormat="1" ht="27" customHeight="1">
      <c r="A13" s="12">
        <v>6</v>
      </c>
      <c r="B13" s="13" t="s">
        <v>334</v>
      </c>
      <c r="C13" s="14">
        <v>200000</v>
      </c>
    </row>
    <row r="14" spans="1:3" s="2" customFormat="1" ht="27" customHeight="1">
      <c r="A14" s="12">
        <v>7</v>
      </c>
      <c r="B14" s="13" t="s">
        <v>335</v>
      </c>
      <c r="C14" s="14">
        <v>141660</v>
      </c>
    </row>
    <row r="15" spans="1:3" s="2" customFormat="1" ht="27" customHeight="1">
      <c r="A15" s="12">
        <v>8</v>
      </c>
      <c r="B15" s="13" t="s">
        <v>336</v>
      </c>
      <c r="C15" s="14">
        <v>12900</v>
      </c>
    </row>
    <row r="16" spans="1:3" s="2" customFormat="1" ht="27" customHeight="1">
      <c r="A16" s="12">
        <v>9</v>
      </c>
      <c r="B16" s="13" t="s">
        <v>337</v>
      </c>
      <c r="C16" s="14">
        <v>109144</v>
      </c>
    </row>
    <row r="17" spans="1:3" s="2" customFormat="1" ht="27" customHeight="1">
      <c r="A17" s="12">
        <v>10</v>
      </c>
      <c r="B17" s="13" t="s">
        <v>338</v>
      </c>
      <c r="C17" s="14">
        <v>222300</v>
      </c>
    </row>
    <row r="18" spans="1:3" s="2" customFormat="1" ht="27" customHeight="1">
      <c r="A18" s="12">
        <v>11</v>
      </c>
      <c r="B18" s="13" t="s">
        <v>339</v>
      </c>
      <c r="C18" s="14">
        <v>10000</v>
      </c>
    </row>
    <row r="19" spans="1:3" s="2" customFormat="1" ht="27" customHeight="1">
      <c r="A19" s="12">
        <v>12</v>
      </c>
      <c r="B19" s="13" t="s">
        <v>340</v>
      </c>
      <c r="C19" s="14">
        <v>1028107</v>
      </c>
    </row>
    <row r="20" spans="1:3" s="2" customFormat="1" ht="27" customHeight="1">
      <c r="A20" s="12">
        <v>13</v>
      </c>
      <c r="B20" s="13" t="s">
        <v>341</v>
      </c>
      <c r="C20" s="14">
        <v>66564</v>
      </c>
    </row>
    <row r="21" spans="1:3" s="2" customFormat="1" ht="27" customHeight="1">
      <c r="A21" s="12">
        <v>14</v>
      </c>
      <c r="B21" s="13" t="s">
        <v>342</v>
      </c>
      <c r="C21" s="14">
        <v>80672.53</v>
      </c>
    </row>
    <row r="22" spans="1:3" s="2" customFormat="1" ht="27" customHeight="1">
      <c r="A22" s="12">
        <v>15</v>
      </c>
      <c r="B22" s="13" t="s">
        <v>343</v>
      </c>
      <c r="C22" s="14">
        <v>64400</v>
      </c>
    </row>
    <row r="23" spans="1:3" s="2" customFormat="1" ht="27" customHeight="1">
      <c r="A23" s="12">
        <v>16</v>
      </c>
      <c r="B23" s="13" t="s">
        <v>344</v>
      </c>
      <c r="C23" s="14">
        <v>555389</v>
      </c>
    </row>
    <row r="24" spans="1:3" s="2" customFormat="1" ht="27" customHeight="1">
      <c r="A24" s="12">
        <v>17</v>
      </c>
      <c r="B24" s="13" t="s">
        <v>345</v>
      </c>
      <c r="C24" s="14">
        <v>117476</v>
      </c>
    </row>
    <row r="25" spans="1:3" s="2" customFormat="1" ht="27" customHeight="1">
      <c r="A25" s="12">
        <v>18</v>
      </c>
      <c r="B25" s="13" t="s">
        <v>346</v>
      </c>
      <c r="C25" s="14">
        <v>29852.14</v>
      </c>
    </row>
    <row r="26" spans="1:3" s="2" customFormat="1" ht="27" customHeight="1">
      <c r="A26" s="12">
        <v>19</v>
      </c>
      <c r="B26" s="13" t="s">
        <v>347</v>
      </c>
      <c r="C26" s="14">
        <v>164000</v>
      </c>
    </row>
    <row r="27" spans="1:3" s="2" customFormat="1" ht="27" customHeight="1">
      <c r="A27" s="12">
        <v>20</v>
      </c>
      <c r="B27" s="13" t="s">
        <v>348</v>
      </c>
      <c r="C27" s="14">
        <v>131700</v>
      </c>
    </row>
    <row r="28" spans="1:3" s="2" customFormat="1" ht="27" customHeight="1">
      <c r="A28" s="12">
        <v>21</v>
      </c>
      <c r="B28" s="13" t="s">
        <v>349</v>
      </c>
      <c r="C28" s="14">
        <v>756865</v>
      </c>
    </row>
    <row r="29" spans="1:3" s="2" customFormat="1" ht="27" customHeight="1">
      <c r="A29" s="12">
        <v>22</v>
      </c>
      <c r="B29" s="13" t="s">
        <v>350</v>
      </c>
      <c r="C29" s="14">
        <v>316900</v>
      </c>
    </row>
    <row r="30" spans="1:3" s="2" customFormat="1" ht="27" customHeight="1">
      <c r="A30" s="12">
        <v>23</v>
      </c>
      <c r="B30" s="13" t="s">
        <v>351</v>
      </c>
      <c r="C30" s="14">
        <v>1014814</v>
      </c>
    </row>
    <row r="31" spans="1:3" s="2" customFormat="1" ht="27" customHeight="1">
      <c r="A31" s="12">
        <v>24</v>
      </c>
      <c r="B31" s="13" t="s">
        <v>352</v>
      </c>
      <c r="C31" s="14">
        <v>98600</v>
      </c>
    </row>
  </sheetData>
  <sheetProtection/>
  <mergeCells count="3">
    <mergeCell ref="A1:B1"/>
    <mergeCell ref="A4:C4"/>
    <mergeCell ref="A7:B7"/>
  </mergeCells>
  <printOptions/>
  <pageMargins left="0.7" right="0.7" top="0.75" bottom="0.7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pane xSplit="1" ySplit="4" topLeftCell="B9" activePane="bottomRight" state="frozen"/>
      <selection pane="bottomRight" activeCell="B5" sqref="B5"/>
    </sheetView>
  </sheetViews>
  <sheetFormatPr defaultColWidth="9.00390625" defaultRowHeight="28.5" customHeight="1"/>
  <cols>
    <col min="1" max="1" width="44.125" style="133" customWidth="1"/>
    <col min="2" max="2" width="39.125" style="133" customWidth="1"/>
    <col min="3" max="3" width="28.875" style="133" customWidth="1"/>
    <col min="4" max="16384" width="9.00390625" style="133" customWidth="1"/>
  </cols>
  <sheetData>
    <row r="1" spans="1:3" ht="28.5" customHeight="1">
      <c r="A1" s="179" t="s">
        <v>18</v>
      </c>
      <c r="B1" s="180"/>
      <c r="C1" s="136"/>
    </row>
    <row r="2" spans="1:3" ht="28.5" customHeight="1">
      <c r="A2" s="137" t="s">
        <v>19</v>
      </c>
      <c r="B2" s="137"/>
      <c r="C2" s="186"/>
    </row>
    <row r="3" spans="1:3" ht="24.75" customHeight="1">
      <c r="A3" s="138"/>
      <c r="B3" s="140" t="s">
        <v>3</v>
      </c>
      <c r="C3" s="136"/>
    </row>
    <row r="4" spans="1:2" ht="24.75" customHeight="1">
      <c r="A4" s="141" t="s">
        <v>7</v>
      </c>
      <c r="B4" s="141" t="s">
        <v>8</v>
      </c>
    </row>
    <row r="5" spans="1:2" s="185" customFormat="1" ht="24.75" customHeight="1">
      <c r="A5" s="187" t="s">
        <v>11</v>
      </c>
      <c r="B5" s="73">
        <f>SUM(B6,B10:B15)</f>
        <v>31007750.54</v>
      </c>
    </row>
    <row r="6" spans="1:2" ht="24.75" customHeight="1">
      <c r="A6" s="181" t="s">
        <v>20</v>
      </c>
      <c r="B6" s="73">
        <f>SUM(B7:B9)</f>
        <v>31007750.54</v>
      </c>
    </row>
    <row r="7" spans="1:2" ht="24.75" customHeight="1">
      <c r="A7" s="181" t="s">
        <v>21</v>
      </c>
      <c r="B7" s="73">
        <v>31007750.54</v>
      </c>
    </row>
    <row r="8" spans="1:2" ht="24.75" customHeight="1">
      <c r="A8" s="181" t="s">
        <v>22</v>
      </c>
      <c r="B8" s="91">
        <v>0</v>
      </c>
    </row>
    <row r="9" spans="1:2" ht="24.75" customHeight="1">
      <c r="A9" s="181" t="s">
        <v>23</v>
      </c>
      <c r="B9" s="91">
        <v>0</v>
      </c>
    </row>
    <row r="10" spans="1:2" ht="24.75" customHeight="1">
      <c r="A10" s="181" t="s">
        <v>24</v>
      </c>
      <c r="B10" s="91">
        <v>0</v>
      </c>
    </row>
    <row r="11" spans="1:2" ht="24.75" customHeight="1">
      <c r="A11" s="181" t="s">
        <v>25</v>
      </c>
      <c r="B11" s="91">
        <v>0</v>
      </c>
    </row>
    <row r="12" spans="1:2" ht="24.75" customHeight="1">
      <c r="A12" s="181" t="s">
        <v>26</v>
      </c>
      <c r="B12" s="91">
        <v>0</v>
      </c>
    </row>
    <row r="13" spans="1:2" ht="24.75" customHeight="1">
      <c r="A13" s="181" t="s">
        <v>27</v>
      </c>
      <c r="B13" s="91">
        <v>0</v>
      </c>
    </row>
    <row r="14" spans="1:2" ht="24.75" customHeight="1">
      <c r="A14" s="181" t="s">
        <v>28</v>
      </c>
      <c r="B14" s="91">
        <v>0</v>
      </c>
    </row>
    <row r="15" spans="1:2" ht="24.75" customHeight="1">
      <c r="A15" s="181" t="s">
        <v>29</v>
      </c>
      <c r="B15" s="91">
        <v>0</v>
      </c>
    </row>
    <row r="16" spans="1:2" ht="24.75" customHeight="1">
      <c r="A16" s="181" t="s">
        <v>13</v>
      </c>
      <c r="B16" s="91">
        <v>0</v>
      </c>
    </row>
    <row r="17" spans="1:2" ht="24.75" customHeight="1">
      <c r="A17" s="181" t="s">
        <v>14</v>
      </c>
      <c r="B17" s="91">
        <v>0</v>
      </c>
    </row>
    <row r="18" spans="1:2" ht="24.75" customHeight="1">
      <c r="A18" s="188" t="s">
        <v>16</v>
      </c>
      <c r="B18" s="72">
        <f>SUM(B5,B16:B17)</f>
        <v>31007750.54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1" ySplit="4" topLeftCell="B5" activePane="bottomRight" state="frozen"/>
      <selection pane="bottomRight" activeCell="B36" sqref="B36"/>
    </sheetView>
  </sheetViews>
  <sheetFormatPr defaultColWidth="9.00390625" defaultRowHeight="28.5" customHeight="1"/>
  <cols>
    <col min="1" max="1" width="48.25390625" style="133" customWidth="1"/>
    <col min="2" max="2" width="39.625" style="133" customWidth="1"/>
    <col min="3" max="16384" width="9.00390625" style="133" customWidth="1"/>
  </cols>
  <sheetData>
    <row r="1" spans="1:3" ht="28.5" customHeight="1">
      <c r="A1" s="179" t="s">
        <v>30</v>
      </c>
      <c r="B1" s="180"/>
      <c r="C1" s="133" t="s">
        <v>1</v>
      </c>
    </row>
    <row r="2" spans="1:2" ht="28.5" customHeight="1">
      <c r="A2" s="137" t="s">
        <v>31</v>
      </c>
      <c r="B2" s="137"/>
    </row>
    <row r="3" spans="1:2" ht="28.5" customHeight="1">
      <c r="A3" s="136"/>
      <c r="B3" s="68" t="s">
        <v>3</v>
      </c>
    </row>
    <row r="4" spans="1:2" ht="24.75" customHeight="1">
      <c r="A4" s="150" t="s">
        <v>9</v>
      </c>
      <c r="B4" s="150" t="s">
        <v>10</v>
      </c>
    </row>
    <row r="5" spans="1:2" ht="24.75" customHeight="1">
      <c r="A5" s="181" t="s">
        <v>32</v>
      </c>
      <c r="B5" s="91">
        <v>0</v>
      </c>
    </row>
    <row r="6" spans="1:2" ht="24.75" customHeight="1">
      <c r="A6" s="181" t="s">
        <v>33</v>
      </c>
      <c r="B6" s="91">
        <v>0</v>
      </c>
    </row>
    <row r="7" spans="1:2" ht="24.75" customHeight="1">
      <c r="A7" s="181" t="s">
        <v>34</v>
      </c>
      <c r="B7" s="91">
        <v>0</v>
      </c>
    </row>
    <row r="8" spans="1:2" ht="24.75" customHeight="1">
      <c r="A8" s="181" t="s">
        <v>35</v>
      </c>
      <c r="B8" s="91">
        <v>0</v>
      </c>
    </row>
    <row r="9" spans="1:2" ht="24.75" customHeight="1">
      <c r="A9" s="181" t="s">
        <v>36</v>
      </c>
      <c r="B9" s="73">
        <v>12900</v>
      </c>
    </row>
    <row r="10" spans="1:2" ht="24.75" customHeight="1">
      <c r="A10" s="181" t="s">
        <v>37</v>
      </c>
      <c r="B10" s="91">
        <v>0</v>
      </c>
    </row>
    <row r="11" spans="1:2" ht="24.75" customHeight="1">
      <c r="A11" s="181" t="s">
        <v>38</v>
      </c>
      <c r="B11" s="91">
        <v>0</v>
      </c>
    </row>
    <row r="12" spans="1:2" ht="24.75" customHeight="1">
      <c r="A12" s="181" t="s">
        <v>39</v>
      </c>
      <c r="B12" s="73">
        <v>672861</v>
      </c>
    </row>
    <row r="13" spans="1:2" ht="24.75" customHeight="1">
      <c r="A13" s="181" t="s">
        <v>40</v>
      </c>
      <c r="B13" s="91">
        <v>0</v>
      </c>
    </row>
    <row r="14" spans="1:2" ht="24.75" customHeight="1">
      <c r="A14" s="181" t="s">
        <v>41</v>
      </c>
      <c r="B14" s="91">
        <v>0</v>
      </c>
    </row>
    <row r="15" spans="1:2" ht="24.75" customHeight="1">
      <c r="A15" s="181" t="s">
        <v>42</v>
      </c>
      <c r="B15" s="91">
        <v>0</v>
      </c>
    </row>
    <row r="16" spans="1:2" ht="24.75" customHeight="1">
      <c r="A16" s="181" t="s">
        <v>43</v>
      </c>
      <c r="B16" s="91">
        <v>0</v>
      </c>
    </row>
    <row r="17" spans="1:2" ht="24.75" customHeight="1">
      <c r="A17" s="181" t="s">
        <v>44</v>
      </c>
      <c r="B17" s="73">
        <v>30321989.54</v>
      </c>
    </row>
    <row r="18" spans="1:2" ht="24.75" customHeight="1">
      <c r="A18" s="181" t="s">
        <v>45</v>
      </c>
      <c r="B18" s="91">
        <v>0</v>
      </c>
    </row>
    <row r="19" spans="1:2" ht="24.75" customHeight="1">
      <c r="A19" s="181" t="s">
        <v>46</v>
      </c>
      <c r="B19" s="91">
        <v>0</v>
      </c>
    </row>
    <row r="20" spans="1:2" ht="24.75" customHeight="1">
      <c r="A20" s="181" t="s">
        <v>47</v>
      </c>
      <c r="B20" s="91">
        <v>0</v>
      </c>
    </row>
    <row r="21" spans="1:2" ht="24.75" customHeight="1">
      <c r="A21" s="181" t="s">
        <v>48</v>
      </c>
      <c r="B21" s="91">
        <v>0</v>
      </c>
    </row>
    <row r="22" spans="1:2" ht="24.75" customHeight="1">
      <c r="A22" s="181" t="s">
        <v>49</v>
      </c>
      <c r="B22" s="91">
        <v>0</v>
      </c>
    </row>
    <row r="23" spans="1:2" ht="24.75" customHeight="1">
      <c r="A23" s="181" t="s">
        <v>50</v>
      </c>
      <c r="B23" s="91">
        <v>0</v>
      </c>
    </row>
    <row r="24" spans="1:2" ht="24.75" customHeight="1">
      <c r="A24" s="181" t="s">
        <v>51</v>
      </c>
      <c r="B24" s="91">
        <v>0</v>
      </c>
    </row>
    <row r="25" spans="1:2" ht="24.75" customHeight="1">
      <c r="A25" s="181" t="s">
        <v>52</v>
      </c>
      <c r="B25" s="91">
        <v>0</v>
      </c>
    </row>
    <row r="26" spans="1:2" ht="24.75" customHeight="1">
      <c r="A26" s="181" t="s">
        <v>53</v>
      </c>
      <c r="B26" s="91">
        <v>0</v>
      </c>
    </row>
    <row r="27" spans="1:2" ht="24.75" customHeight="1">
      <c r="A27" s="182" t="s">
        <v>54</v>
      </c>
      <c r="B27" s="91">
        <v>0</v>
      </c>
    </row>
    <row r="28" spans="1:2" ht="24.75" customHeight="1">
      <c r="A28" s="181" t="s">
        <v>55</v>
      </c>
      <c r="B28" s="91">
        <v>0</v>
      </c>
    </row>
    <row r="29" spans="1:2" ht="24.75" customHeight="1">
      <c r="A29" s="181" t="s">
        <v>56</v>
      </c>
      <c r="B29" s="91">
        <v>0</v>
      </c>
    </row>
    <row r="30" spans="1:2" ht="24.75" customHeight="1">
      <c r="A30" s="181" t="s">
        <v>57</v>
      </c>
      <c r="B30" s="91">
        <v>0</v>
      </c>
    </row>
    <row r="31" spans="1:2" ht="24.75" customHeight="1">
      <c r="A31" s="181" t="s">
        <v>58</v>
      </c>
      <c r="B31" s="91">
        <v>0</v>
      </c>
    </row>
    <row r="32" spans="1:2" ht="24.75" customHeight="1">
      <c r="A32" s="183" t="s">
        <v>59</v>
      </c>
      <c r="B32" s="91">
        <v>0</v>
      </c>
    </row>
    <row r="33" spans="1:2" ht="24.75" customHeight="1">
      <c r="A33" s="183" t="s">
        <v>60</v>
      </c>
      <c r="B33" s="91">
        <v>0</v>
      </c>
    </row>
    <row r="34" spans="1:2" ht="24.75" customHeight="1">
      <c r="A34" s="183"/>
      <c r="B34" s="184"/>
    </row>
    <row r="35" spans="1:2" ht="24.75" customHeight="1">
      <c r="A35" s="183" t="s">
        <v>12</v>
      </c>
      <c r="B35" s="73">
        <f>SUM(B5:B33)</f>
        <v>31007750.54</v>
      </c>
    </row>
    <row r="36" spans="1:2" ht="24.75" customHeight="1">
      <c r="A36" s="183"/>
      <c r="B36" s="184"/>
    </row>
    <row r="37" spans="1:2" ht="24.75" customHeight="1">
      <c r="A37" s="183" t="s">
        <v>61</v>
      </c>
      <c r="B37" s="184"/>
    </row>
    <row r="38" spans="1:2" ht="24.75" customHeight="1">
      <c r="A38" s="159" t="s">
        <v>17</v>
      </c>
      <c r="B38" s="72">
        <f>SUM(B35,B37)</f>
        <v>31007750.54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pane xSplit="2" ySplit="7" topLeftCell="C8" activePane="bottomRight" state="frozen"/>
      <selection pane="bottomRight" activeCell="A20" sqref="A20"/>
    </sheetView>
  </sheetViews>
  <sheetFormatPr defaultColWidth="9.00390625" defaultRowHeight="28.5" customHeight="1"/>
  <cols>
    <col min="1" max="1" width="26.375" style="133" customWidth="1"/>
    <col min="2" max="2" width="18.625" style="133" customWidth="1"/>
    <col min="3" max="4" width="8.625" style="133" customWidth="1"/>
    <col min="5" max="5" width="8.50390625" style="133" customWidth="1"/>
    <col min="6" max="6" width="19.25390625" style="133" customWidth="1"/>
    <col min="7" max="9" width="18.625" style="133" customWidth="1"/>
    <col min="10" max="11" width="18.625" style="134" customWidth="1"/>
    <col min="12" max="12" width="18.625" style="133" customWidth="1"/>
    <col min="13" max="16384" width="9.00390625" style="133" customWidth="1"/>
  </cols>
  <sheetData>
    <row r="1" spans="1:10" ht="28.5" customHeight="1">
      <c r="A1" s="64" t="s">
        <v>62</v>
      </c>
      <c r="C1" s="135"/>
      <c r="D1" s="136"/>
      <c r="E1" s="136"/>
      <c r="F1" s="136"/>
      <c r="G1" s="136"/>
      <c r="H1" s="136"/>
      <c r="I1" s="171"/>
      <c r="J1" s="134" t="s">
        <v>1</v>
      </c>
    </row>
    <row r="2" spans="1:12" ht="28.5" customHeight="1">
      <c r="A2" s="137" t="s">
        <v>63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3:12" ht="28.5" customHeight="1">
      <c r="C3" s="138"/>
      <c r="D3" s="139"/>
      <c r="E3" s="139"/>
      <c r="F3" s="139"/>
      <c r="G3" s="139"/>
      <c r="H3" s="140"/>
      <c r="K3" s="172"/>
      <c r="L3" s="52" t="s">
        <v>3</v>
      </c>
    </row>
    <row r="4" spans="1:12" ht="24.75" customHeight="1">
      <c r="A4" s="141" t="s">
        <v>4</v>
      </c>
      <c r="B4" s="141"/>
      <c r="C4" s="142" t="s">
        <v>64</v>
      </c>
      <c r="D4" s="143"/>
      <c r="E4" s="143"/>
      <c r="F4" s="143"/>
      <c r="G4" s="143"/>
      <c r="H4" s="143"/>
      <c r="I4" s="143"/>
      <c r="J4" s="143"/>
      <c r="K4" s="143"/>
      <c r="L4" s="156"/>
    </row>
    <row r="5" spans="1:12" ht="24.75" customHeight="1">
      <c r="A5" s="144" t="s">
        <v>65</v>
      </c>
      <c r="B5" s="145" t="s">
        <v>66</v>
      </c>
      <c r="C5" s="146" t="s">
        <v>67</v>
      </c>
      <c r="D5" s="147"/>
      <c r="E5" s="148"/>
      <c r="F5" s="149" t="s">
        <v>68</v>
      </c>
      <c r="G5" s="150" t="s">
        <v>69</v>
      </c>
      <c r="H5" s="151" t="s">
        <v>70</v>
      </c>
      <c r="I5" s="173"/>
      <c r="J5" s="174" t="s">
        <v>71</v>
      </c>
      <c r="K5" s="175"/>
      <c r="L5" s="176"/>
    </row>
    <row r="6" spans="1:12" ht="24.75" customHeight="1">
      <c r="A6" s="152"/>
      <c r="B6" s="153"/>
      <c r="C6" s="116" t="s">
        <v>72</v>
      </c>
      <c r="D6" s="116" t="s">
        <v>73</v>
      </c>
      <c r="E6" s="116" t="s">
        <v>74</v>
      </c>
      <c r="F6" s="154"/>
      <c r="G6" s="155"/>
      <c r="H6" s="156" t="s">
        <v>75</v>
      </c>
      <c r="I6" s="144" t="s">
        <v>76</v>
      </c>
      <c r="J6" s="177" t="s">
        <v>77</v>
      </c>
      <c r="K6" s="177" t="s">
        <v>78</v>
      </c>
      <c r="L6" s="177" t="s">
        <v>79</v>
      </c>
    </row>
    <row r="7" spans="1:12" s="132" customFormat="1" ht="19.5" customHeight="1">
      <c r="A7" s="157" t="s">
        <v>80</v>
      </c>
      <c r="B7" s="158">
        <f>SUM(B8:B10)</f>
        <v>31007750.54</v>
      </c>
      <c r="C7" s="159" t="s">
        <v>81</v>
      </c>
      <c r="D7" s="160"/>
      <c r="E7" s="160"/>
      <c r="F7" s="161"/>
      <c r="G7" s="162">
        <f>G8+G12+G16</f>
        <v>31007750.54</v>
      </c>
      <c r="H7" s="162">
        <f>H8+H12+H16</f>
        <v>23196729.87</v>
      </c>
      <c r="I7" s="162">
        <f>I8+I12+I16</f>
        <v>7811020.67</v>
      </c>
      <c r="J7" s="162">
        <f>J8+J12+J16</f>
        <v>31007750.54</v>
      </c>
      <c r="K7" s="162">
        <f>SUM(K8:K25)</f>
        <v>0</v>
      </c>
      <c r="L7" s="162">
        <f>SUM(L8:L25)</f>
        <v>0</v>
      </c>
    </row>
    <row r="8" spans="1:12" ht="19.5" customHeight="1">
      <c r="A8" s="163" t="s">
        <v>82</v>
      </c>
      <c r="B8" s="164">
        <v>31007750.54</v>
      </c>
      <c r="C8" s="124" t="s">
        <v>83</v>
      </c>
      <c r="D8" s="124"/>
      <c r="E8" s="124"/>
      <c r="F8" s="125"/>
      <c r="G8" s="165">
        <v>12900</v>
      </c>
      <c r="H8" s="166">
        <v>0</v>
      </c>
      <c r="I8" s="166">
        <v>12900</v>
      </c>
      <c r="J8" s="165">
        <v>12900</v>
      </c>
      <c r="K8" s="165">
        <v>0</v>
      </c>
      <c r="L8" s="165">
        <v>0</v>
      </c>
    </row>
    <row r="9" spans="1:12" ht="19.5" customHeight="1">
      <c r="A9" s="163" t="s">
        <v>84</v>
      </c>
      <c r="B9" s="91">
        <v>0</v>
      </c>
      <c r="C9" s="124"/>
      <c r="D9" s="124" t="s">
        <v>85</v>
      </c>
      <c r="E9" s="124"/>
      <c r="F9" s="125"/>
      <c r="G9" s="165">
        <v>12900</v>
      </c>
      <c r="H9" s="166">
        <v>0</v>
      </c>
      <c r="I9" s="166">
        <v>12900</v>
      </c>
      <c r="J9" s="165">
        <v>12900</v>
      </c>
      <c r="K9" s="165">
        <v>0</v>
      </c>
      <c r="L9" s="165">
        <v>0</v>
      </c>
    </row>
    <row r="10" spans="1:12" ht="19.5" customHeight="1">
      <c r="A10" s="163" t="s">
        <v>86</v>
      </c>
      <c r="B10" s="91">
        <v>0</v>
      </c>
      <c r="C10" s="124"/>
      <c r="D10" s="124"/>
      <c r="E10" s="124" t="s">
        <v>87</v>
      </c>
      <c r="F10" s="125"/>
      <c r="G10" s="165">
        <v>12900</v>
      </c>
      <c r="H10" s="166">
        <v>0</v>
      </c>
      <c r="I10" s="166">
        <v>12900</v>
      </c>
      <c r="J10" s="165">
        <v>12900</v>
      </c>
      <c r="K10" s="165">
        <v>0</v>
      </c>
      <c r="L10" s="165">
        <v>0</v>
      </c>
    </row>
    <row r="11" spans="1:12" ht="19.5" customHeight="1">
      <c r="A11" s="167"/>
      <c r="B11" s="168"/>
      <c r="C11" s="127" t="s">
        <v>83</v>
      </c>
      <c r="D11" s="127" t="s">
        <v>85</v>
      </c>
      <c r="E11" s="127" t="s">
        <v>87</v>
      </c>
      <c r="F11" s="128" t="s">
        <v>88</v>
      </c>
      <c r="G11" s="169">
        <v>12900</v>
      </c>
      <c r="H11" s="91">
        <v>0</v>
      </c>
      <c r="I11" s="91">
        <v>12900</v>
      </c>
      <c r="J11" s="169">
        <v>12900</v>
      </c>
      <c r="K11" s="169">
        <v>0</v>
      </c>
      <c r="L11" s="169">
        <v>0</v>
      </c>
    </row>
    <row r="12" spans="1:12" ht="19.5" customHeight="1">
      <c r="A12" s="167"/>
      <c r="B12" s="168"/>
      <c r="C12" s="124" t="s">
        <v>89</v>
      </c>
      <c r="D12" s="124"/>
      <c r="E12" s="124"/>
      <c r="F12" s="125"/>
      <c r="G12" s="165">
        <v>672861</v>
      </c>
      <c r="H12" s="166">
        <v>672861</v>
      </c>
      <c r="I12" s="166">
        <v>0</v>
      </c>
      <c r="J12" s="165">
        <v>672861</v>
      </c>
      <c r="K12" s="165">
        <v>0</v>
      </c>
      <c r="L12" s="165">
        <v>0</v>
      </c>
    </row>
    <row r="13" spans="1:12" ht="19.5" customHeight="1">
      <c r="A13" s="167"/>
      <c r="B13" s="168"/>
      <c r="C13" s="124"/>
      <c r="D13" s="124" t="s">
        <v>90</v>
      </c>
      <c r="E13" s="124"/>
      <c r="F13" s="125"/>
      <c r="G13" s="165">
        <v>672861</v>
      </c>
      <c r="H13" s="166">
        <v>672861</v>
      </c>
      <c r="I13" s="166">
        <v>0</v>
      </c>
      <c r="J13" s="165">
        <v>672861</v>
      </c>
      <c r="K13" s="165">
        <v>0</v>
      </c>
      <c r="L13" s="165">
        <v>0</v>
      </c>
    </row>
    <row r="14" spans="1:12" ht="19.5" customHeight="1">
      <c r="A14" s="167"/>
      <c r="B14" s="168"/>
      <c r="C14" s="124"/>
      <c r="D14" s="124"/>
      <c r="E14" s="124" t="s">
        <v>91</v>
      </c>
      <c r="F14" s="125"/>
      <c r="G14" s="165">
        <v>672861</v>
      </c>
      <c r="H14" s="166">
        <v>672861</v>
      </c>
      <c r="I14" s="166">
        <v>0</v>
      </c>
      <c r="J14" s="165">
        <v>672861</v>
      </c>
      <c r="K14" s="165">
        <v>0</v>
      </c>
      <c r="L14" s="165">
        <v>0</v>
      </c>
    </row>
    <row r="15" spans="1:12" ht="19.5" customHeight="1">
      <c r="A15" s="167"/>
      <c r="B15" s="168"/>
      <c r="C15" s="127" t="s">
        <v>89</v>
      </c>
      <c r="D15" s="127" t="s">
        <v>90</v>
      </c>
      <c r="E15" s="127" t="s">
        <v>91</v>
      </c>
      <c r="F15" s="128" t="s">
        <v>92</v>
      </c>
      <c r="G15" s="169">
        <v>672861</v>
      </c>
      <c r="H15" s="91">
        <v>672861</v>
      </c>
      <c r="I15" s="91">
        <v>0</v>
      </c>
      <c r="J15" s="169">
        <v>672861</v>
      </c>
      <c r="K15" s="169">
        <v>0</v>
      </c>
      <c r="L15" s="169">
        <v>0</v>
      </c>
    </row>
    <row r="16" spans="1:12" ht="19.5" customHeight="1">
      <c r="A16" s="167"/>
      <c r="B16" s="168"/>
      <c r="C16" s="124" t="s">
        <v>93</v>
      </c>
      <c r="D16" s="124"/>
      <c r="E16" s="124"/>
      <c r="F16" s="125"/>
      <c r="G16" s="165">
        <v>30321989.54</v>
      </c>
      <c r="H16" s="166">
        <v>22523868.87</v>
      </c>
      <c r="I16" s="166">
        <v>7798120.67</v>
      </c>
      <c r="J16" s="165">
        <v>30321989.54</v>
      </c>
      <c r="K16" s="165">
        <v>0</v>
      </c>
      <c r="L16" s="165">
        <v>0</v>
      </c>
    </row>
    <row r="17" spans="1:12" ht="19.5" customHeight="1">
      <c r="A17" s="167"/>
      <c r="B17" s="168"/>
      <c r="C17" s="124"/>
      <c r="D17" s="124" t="s">
        <v>91</v>
      </c>
      <c r="E17" s="124"/>
      <c r="F17" s="125"/>
      <c r="G17" s="165">
        <v>30321989.54</v>
      </c>
      <c r="H17" s="166">
        <v>22523868.87</v>
      </c>
      <c r="I17" s="166">
        <v>7798120.67</v>
      </c>
      <c r="J17" s="165">
        <v>30321989.54</v>
      </c>
      <c r="K17" s="165">
        <v>0</v>
      </c>
      <c r="L17" s="165">
        <v>0</v>
      </c>
    </row>
    <row r="18" spans="1:12" ht="19.5" customHeight="1">
      <c r="A18" s="167"/>
      <c r="B18" s="168"/>
      <c r="C18" s="124"/>
      <c r="D18" s="124"/>
      <c r="E18" s="124" t="s">
        <v>94</v>
      </c>
      <c r="F18" s="125"/>
      <c r="G18" s="165">
        <v>22523868.87</v>
      </c>
      <c r="H18" s="166">
        <v>22523868.87</v>
      </c>
      <c r="I18" s="166">
        <v>0</v>
      </c>
      <c r="J18" s="165">
        <v>22523868.87</v>
      </c>
      <c r="K18" s="165">
        <v>0</v>
      </c>
      <c r="L18" s="165">
        <v>0</v>
      </c>
    </row>
    <row r="19" spans="1:12" ht="19.5" customHeight="1">
      <c r="A19" s="167"/>
      <c r="B19" s="168"/>
      <c r="C19" s="127" t="s">
        <v>93</v>
      </c>
      <c r="D19" s="127" t="s">
        <v>91</v>
      </c>
      <c r="E19" s="127" t="s">
        <v>94</v>
      </c>
      <c r="F19" s="128" t="s">
        <v>95</v>
      </c>
      <c r="G19" s="169">
        <v>22523868.87</v>
      </c>
      <c r="H19" s="91">
        <v>22523868.87</v>
      </c>
      <c r="I19" s="91">
        <v>0</v>
      </c>
      <c r="J19" s="169">
        <v>22523868.87</v>
      </c>
      <c r="K19" s="169">
        <v>0</v>
      </c>
      <c r="L19" s="169">
        <v>0</v>
      </c>
    </row>
    <row r="20" spans="1:12" ht="19.5" customHeight="1">
      <c r="A20" s="167"/>
      <c r="B20" s="168"/>
      <c r="C20" s="124"/>
      <c r="D20" s="124"/>
      <c r="E20" s="124" t="s">
        <v>90</v>
      </c>
      <c r="F20" s="125"/>
      <c r="G20" s="165">
        <v>3841634.53</v>
      </c>
      <c r="H20" s="166">
        <v>0</v>
      </c>
      <c r="I20" s="166">
        <v>3841634.53</v>
      </c>
      <c r="J20" s="165">
        <v>3841634.53</v>
      </c>
      <c r="K20" s="165">
        <v>0</v>
      </c>
      <c r="L20" s="165">
        <v>0</v>
      </c>
    </row>
    <row r="21" spans="1:12" ht="19.5" customHeight="1">
      <c r="A21" s="167"/>
      <c r="B21" s="168"/>
      <c r="C21" s="127" t="s">
        <v>93</v>
      </c>
      <c r="D21" s="127" t="s">
        <v>91</v>
      </c>
      <c r="E21" s="127" t="s">
        <v>90</v>
      </c>
      <c r="F21" s="128" t="s">
        <v>96</v>
      </c>
      <c r="G21" s="169">
        <v>3841634.53</v>
      </c>
      <c r="H21" s="91">
        <v>0</v>
      </c>
      <c r="I21" s="91">
        <v>3841634.53</v>
      </c>
      <c r="J21" s="169">
        <v>3841634.53</v>
      </c>
      <c r="K21" s="169">
        <v>0</v>
      </c>
      <c r="L21" s="169">
        <v>0</v>
      </c>
    </row>
    <row r="22" spans="1:12" ht="19.5" customHeight="1">
      <c r="A22" s="167"/>
      <c r="B22" s="168"/>
      <c r="C22" s="124"/>
      <c r="D22" s="124"/>
      <c r="E22" s="124" t="s">
        <v>97</v>
      </c>
      <c r="F22" s="125"/>
      <c r="G22" s="165">
        <v>735300</v>
      </c>
      <c r="H22" s="166">
        <v>0</v>
      </c>
      <c r="I22" s="166">
        <v>735300</v>
      </c>
      <c r="J22" s="165">
        <v>735300</v>
      </c>
      <c r="K22" s="165">
        <v>0</v>
      </c>
      <c r="L22" s="165">
        <v>0</v>
      </c>
    </row>
    <row r="23" spans="1:12" ht="19.5" customHeight="1">
      <c r="A23" s="167"/>
      <c r="B23" s="168"/>
      <c r="C23" s="127" t="s">
        <v>93</v>
      </c>
      <c r="D23" s="127" t="s">
        <v>91</v>
      </c>
      <c r="E23" s="127" t="s">
        <v>97</v>
      </c>
      <c r="F23" s="128" t="s">
        <v>98</v>
      </c>
      <c r="G23" s="169">
        <v>735300</v>
      </c>
      <c r="H23" s="91">
        <v>0</v>
      </c>
      <c r="I23" s="91">
        <v>735300</v>
      </c>
      <c r="J23" s="169">
        <v>735300</v>
      </c>
      <c r="K23" s="169">
        <v>0</v>
      </c>
      <c r="L23" s="169">
        <v>0</v>
      </c>
    </row>
    <row r="24" spans="1:12" ht="19.5" customHeight="1">
      <c r="A24" s="167"/>
      <c r="B24" s="168"/>
      <c r="C24" s="124"/>
      <c r="D24" s="124"/>
      <c r="E24" s="124" t="s">
        <v>99</v>
      </c>
      <c r="F24" s="125"/>
      <c r="G24" s="165">
        <v>3221186.14</v>
      </c>
      <c r="H24" s="166">
        <v>0</v>
      </c>
      <c r="I24" s="166">
        <v>3221186.14</v>
      </c>
      <c r="J24" s="165">
        <v>3221186.14</v>
      </c>
      <c r="K24" s="165">
        <v>0</v>
      </c>
      <c r="L24" s="165">
        <v>0</v>
      </c>
    </row>
    <row r="25" spans="1:12" ht="19.5" customHeight="1">
      <c r="A25" s="167"/>
      <c r="B25" s="168"/>
      <c r="C25" s="127" t="s">
        <v>93</v>
      </c>
      <c r="D25" s="127" t="s">
        <v>91</v>
      </c>
      <c r="E25" s="127" t="s">
        <v>99</v>
      </c>
      <c r="F25" s="128" t="s">
        <v>100</v>
      </c>
      <c r="G25" s="169">
        <v>3221186.14</v>
      </c>
      <c r="H25" s="91">
        <v>0</v>
      </c>
      <c r="I25" s="91">
        <v>3221186.14</v>
      </c>
      <c r="J25" s="169">
        <v>3221186.14</v>
      </c>
      <c r="K25" s="169">
        <v>0</v>
      </c>
      <c r="L25" s="169">
        <v>0</v>
      </c>
    </row>
    <row r="26" spans="2:12" ht="28.5" customHeight="1">
      <c r="B26" s="170"/>
      <c r="C26" s="170"/>
      <c r="D26" s="170"/>
      <c r="E26" s="170"/>
      <c r="F26" s="170"/>
      <c r="G26" s="170"/>
      <c r="H26" s="170"/>
      <c r="I26" s="170"/>
      <c r="J26" s="178"/>
      <c r="K26" s="178"/>
      <c r="L26" s="170"/>
    </row>
  </sheetData>
  <sheetProtection/>
  <mergeCells count="11">
    <mergeCell ref="A2:L2"/>
    <mergeCell ref="A4:B4"/>
    <mergeCell ref="C4:L4"/>
    <mergeCell ref="C5:E5"/>
    <mergeCell ref="H5:I5"/>
    <mergeCell ref="J5:L5"/>
    <mergeCell ref="C7:F7"/>
    <mergeCell ref="A5:A6"/>
    <mergeCell ref="B5:B6"/>
    <mergeCell ref="F5:F6"/>
    <mergeCell ref="G5:G6"/>
  </mergeCells>
  <printOptions/>
  <pageMargins left="0.75" right="0.75" top="0.98" bottom="0.98" header="0.5" footer="0.5"/>
  <pageSetup fitToHeight="1" fitToWidth="1" horizontalDpi="600" verticalDpi="600" orientation="landscape" paperSize="10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24"/>
  <sheetViews>
    <sheetView workbookViewId="0" topLeftCell="A1">
      <pane xSplit="4" ySplit="6" topLeftCell="E7" activePane="bottomRight" state="frozen"/>
      <selection pane="bottomRight" activeCell="I10" sqref="I10"/>
    </sheetView>
  </sheetViews>
  <sheetFormatPr defaultColWidth="9.00390625" defaultRowHeight="28.5" customHeight="1"/>
  <cols>
    <col min="1" max="3" width="6.625" style="15" customWidth="1"/>
    <col min="4" max="4" width="31.00390625" style="15" customWidth="1"/>
    <col min="5" max="5" width="18.625" style="101" customWidth="1"/>
    <col min="6" max="7" width="15.625" style="101" customWidth="1"/>
    <col min="8" max="8" width="12.25390625" style="15" customWidth="1"/>
    <col min="9" max="9" width="10.25390625" style="15" customWidth="1"/>
    <col min="10" max="10" width="13.375" style="102" customWidth="1"/>
    <col min="11" max="11" width="16.00390625" style="102" customWidth="1"/>
    <col min="12" max="12" width="16.00390625" style="15" customWidth="1"/>
    <col min="13" max="16384" width="9.00390625" style="15" customWidth="1"/>
  </cols>
  <sheetData>
    <row r="1" spans="1:10" ht="28.5" customHeight="1">
      <c r="A1" s="64" t="s">
        <v>101</v>
      </c>
      <c r="B1" s="64"/>
      <c r="C1" s="64"/>
      <c r="D1" s="103"/>
      <c r="E1" s="104"/>
      <c r="F1" s="104"/>
      <c r="G1" s="104"/>
      <c r="H1" s="103"/>
      <c r="I1" s="129"/>
      <c r="J1" s="102" t="s">
        <v>1</v>
      </c>
    </row>
    <row r="2" spans="1:12" ht="28.5" customHeight="1">
      <c r="A2" s="105" t="s">
        <v>102</v>
      </c>
      <c r="B2" s="105"/>
      <c r="C2" s="105"/>
      <c r="D2" s="105"/>
      <c r="E2" s="105"/>
      <c r="F2" s="105"/>
      <c r="G2" s="105"/>
      <c r="H2" s="106"/>
      <c r="I2" s="106"/>
      <c r="J2" s="106"/>
      <c r="K2" s="106"/>
      <c r="L2" s="106"/>
    </row>
    <row r="3" spans="3:11" ht="28.5" customHeight="1">
      <c r="C3" s="103"/>
      <c r="D3" s="107"/>
      <c r="E3" s="108"/>
      <c r="F3" s="108"/>
      <c r="G3" s="109" t="s">
        <v>3</v>
      </c>
      <c r="H3" s="110"/>
      <c r="K3" s="130"/>
    </row>
    <row r="4" spans="1:11" s="100" customFormat="1" ht="19.5" customHeight="1">
      <c r="A4" s="111" t="s">
        <v>67</v>
      </c>
      <c r="B4" s="112"/>
      <c r="C4" s="113"/>
      <c r="D4" s="114" t="s">
        <v>68</v>
      </c>
      <c r="E4" s="115" t="s">
        <v>69</v>
      </c>
      <c r="F4" s="43" t="s">
        <v>70</v>
      </c>
      <c r="G4" s="43"/>
      <c r="J4" s="131"/>
      <c r="K4" s="131"/>
    </row>
    <row r="5" spans="1:7" ht="19.5" customHeight="1">
      <c r="A5" s="116" t="s">
        <v>72</v>
      </c>
      <c r="B5" s="116" t="s">
        <v>73</v>
      </c>
      <c r="C5" s="116" t="s">
        <v>74</v>
      </c>
      <c r="D5" s="117"/>
      <c r="E5" s="118"/>
      <c r="F5" s="43" t="s">
        <v>75</v>
      </c>
      <c r="G5" s="119" t="s">
        <v>76</v>
      </c>
    </row>
    <row r="6" spans="1:7" ht="19.5" customHeight="1">
      <c r="A6" s="120" t="s">
        <v>103</v>
      </c>
      <c r="B6" s="121"/>
      <c r="C6" s="121"/>
      <c r="D6" s="122"/>
      <c r="E6" s="123">
        <v>31007750.54</v>
      </c>
      <c r="F6" s="123">
        <v>23196729.87</v>
      </c>
      <c r="G6" s="123">
        <v>7811020.67</v>
      </c>
    </row>
    <row r="7" spans="1:7" ht="19.5" customHeight="1">
      <c r="A7" s="124" t="s">
        <v>83</v>
      </c>
      <c r="B7" s="124"/>
      <c r="C7" s="124"/>
      <c r="D7" s="125"/>
      <c r="E7" s="126">
        <v>12900</v>
      </c>
      <c r="F7" s="91">
        <v>0</v>
      </c>
      <c r="G7" s="73">
        <v>12900</v>
      </c>
    </row>
    <row r="8" spans="1:7" ht="19.5" customHeight="1">
      <c r="A8" s="124"/>
      <c r="B8" s="124" t="s">
        <v>104</v>
      </c>
      <c r="C8" s="124"/>
      <c r="D8" s="125"/>
      <c r="E8" s="126">
        <v>12900</v>
      </c>
      <c r="F8" s="91">
        <v>0</v>
      </c>
      <c r="G8" s="73">
        <v>12900</v>
      </c>
    </row>
    <row r="9" spans="1:7" ht="19.5" customHeight="1">
      <c r="A9" s="124"/>
      <c r="B9" s="124"/>
      <c r="C9" s="124" t="s">
        <v>105</v>
      </c>
      <c r="D9" s="125"/>
      <c r="E9" s="126">
        <v>12900</v>
      </c>
      <c r="F9" s="91">
        <v>0</v>
      </c>
      <c r="G9" s="73">
        <v>12900</v>
      </c>
    </row>
    <row r="10" spans="1:7" ht="19.5" customHeight="1">
      <c r="A10" s="127" t="s">
        <v>106</v>
      </c>
      <c r="B10" s="127" t="s">
        <v>107</v>
      </c>
      <c r="C10" s="127" t="s">
        <v>108</v>
      </c>
      <c r="D10" s="128" t="s">
        <v>88</v>
      </c>
      <c r="E10" s="126">
        <v>12900</v>
      </c>
      <c r="F10" s="91">
        <v>0</v>
      </c>
      <c r="G10" s="73">
        <v>12900</v>
      </c>
    </row>
    <row r="11" spans="1:7" ht="19.5" customHeight="1">
      <c r="A11" s="124" t="s">
        <v>89</v>
      </c>
      <c r="B11" s="124"/>
      <c r="C11" s="124"/>
      <c r="D11" s="125"/>
      <c r="E11" s="126">
        <v>672861</v>
      </c>
      <c r="F11" s="73">
        <v>672861</v>
      </c>
      <c r="G11" s="91">
        <v>0</v>
      </c>
    </row>
    <row r="12" spans="1:7" ht="19.5" customHeight="1">
      <c r="A12" s="124"/>
      <c r="B12" s="124" t="s">
        <v>109</v>
      </c>
      <c r="C12" s="124"/>
      <c r="D12" s="125"/>
      <c r="E12" s="126">
        <v>672861</v>
      </c>
      <c r="F12" s="73">
        <v>672861</v>
      </c>
      <c r="G12" s="91">
        <v>0</v>
      </c>
    </row>
    <row r="13" spans="1:7" ht="19.5" customHeight="1">
      <c r="A13" s="124"/>
      <c r="B13" s="124"/>
      <c r="C13" s="124" t="s">
        <v>110</v>
      </c>
      <c r="D13" s="125"/>
      <c r="E13" s="126">
        <v>672861</v>
      </c>
      <c r="F13" s="73">
        <v>672861</v>
      </c>
      <c r="G13" s="91">
        <v>0</v>
      </c>
    </row>
    <row r="14" spans="1:7" ht="19.5" customHeight="1">
      <c r="A14" s="127" t="s">
        <v>111</v>
      </c>
      <c r="B14" s="127" t="s">
        <v>112</v>
      </c>
      <c r="C14" s="127" t="s">
        <v>113</v>
      </c>
      <c r="D14" s="128" t="s">
        <v>92</v>
      </c>
      <c r="E14" s="126">
        <v>672861</v>
      </c>
      <c r="F14" s="73">
        <v>672861</v>
      </c>
      <c r="G14" s="91">
        <v>0</v>
      </c>
    </row>
    <row r="15" spans="1:7" ht="19.5" customHeight="1">
      <c r="A15" s="124" t="s">
        <v>93</v>
      </c>
      <c r="B15" s="124"/>
      <c r="C15" s="124"/>
      <c r="D15" s="125"/>
      <c r="E15" s="126">
        <v>30321989.54</v>
      </c>
      <c r="F15" s="73">
        <v>22523868.87</v>
      </c>
      <c r="G15" s="73">
        <v>7798120.67</v>
      </c>
    </row>
    <row r="16" spans="1:7" ht="19.5" customHeight="1">
      <c r="A16" s="124"/>
      <c r="B16" s="124" t="s">
        <v>114</v>
      </c>
      <c r="C16" s="124"/>
      <c r="D16" s="125"/>
      <c r="E16" s="126">
        <v>30321989.54</v>
      </c>
      <c r="F16" s="73">
        <v>22523868.87</v>
      </c>
      <c r="G16" s="73">
        <v>7798120.67</v>
      </c>
    </row>
    <row r="17" spans="1:7" ht="19.5" customHeight="1">
      <c r="A17" s="124"/>
      <c r="B17" s="124"/>
      <c r="C17" s="124" t="s">
        <v>115</v>
      </c>
      <c r="D17" s="125"/>
      <c r="E17" s="126">
        <v>22523868.87</v>
      </c>
      <c r="F17" s="73">
        <v>22523868.87</v>
      </c>
      <c r="G17" s="91">
        <v>0</v>
      </c>
    </row>
    <row r="18" spans="1:7" ht="19.5" customHeight="1">
      <c r="A18" s="127" t="s">
        <v>116</v>
      </c>
      <c r="B18" s="127" t="s">
        <v>113</v>
      </c>
      <c r="C18" s="127" t="s">
        <v>117</v>
      </c>
      <c r="D18" s="128" t="s">
        <v>95</v>
      </c>
      <c r="E18" s="126">
        <v>22523868.87</v>
      </c>
      <c r="F18" s="73">
        <v>22523868.87</v>
      </c>
      <c r="G18" s="91">
        <v>0</v>
      </c>
    </row>
    <row r="19" spans="1:7" ht="19.5" customHeight="1">
      <c r="A19" s="124"/>
      <c r="B19" s="124"/>
      <c r="C19" s="124" t="s">
        <v>118</v>
      </c>
      <c r="D19" s="125"/>
      <c r="E19" s="126">
        <v>3841634.53</v>
      </c>
      <c r="F19" s="91">
        <v>0</v>
      </c>
      <c r="G19" s="73">
        <v>3841634.53</v>
      </c>
    </row>
    <row r="20" spans="1:7" ht="19.5" customHeight="1">
      <c r="A20" s="127" t="s">
        <v>116</v>
      </c>
      <c r="B20" s="127" t="s">
        <v>113</v>
      </c>
      <c r="C20" s="127" t="s">
        <v>112</v>
      </c>
      <c r="D20" s="128" t="s">
        <v>96</v>
      </c>
      <c r="E20" s="126">
        <v>3841634.53</v>
      </c>
      <c r="F20" s="91">
        <v>0</v>
      </c>
      <c r="G20" s="73">
        <v>3841634.53</v>
      </c>
    </row>
    <row r="21" spans="1:7" ht="19.5" customHeight="1">
      <c r="A21" s="124"/>
      <c r="B21" s="124"/>
      <c r="C21" s="124" t="s">
        <v>119</v>
      </c>
      <c r="D21" s="125"/>
      <c r="E21" s="126">
        <v>735300</v>
      </c>
      <c r="F21" s="91">
        <v>0</v>
      </c>
      <c r="G21" s="73">
        <v>735300</v>
      </c>
    </row>
    <row r="22" spans="1:7" ht="19.5" customHeight="1">
      <c r="A22" s="127" t="s">
        <v>116</v>
      </c>
      <c r="B22" s="127" t="s">
        <v>113</v>
      </c>
      <c r="C22" s="127" t="s">
        <v>120</v>
      </c>
      <c r="D22" s="128" t="s">
        <v>98</v>
      </c>
      <c r="E22" s="126">
        <v>735300</v>
      </c>
      <c r="F22" s="91">
        <v>0</v>
      </c>
      <c r="G22" s="73">
        <v>735300</v>
      </c>
    </row>
    <row r="23" spans="1:7" ht="19.5" customHeight="1">
      <c r="A23" s="124"/>
      <c r="B23" s="124"/>
      <c r="C23" s="124" t="s">
        <v>121</v>
      </c>
      <c r="D23" s="125"/>
      <c r="E23" s="126">
        <v>3221186.14</v>
      </c>
      <c r="F23" s="91">
        <v>0</v>
      </c>
      <c r="G23" s="73">
        <v>3221186.14</v>
      </c>
    </row>
    <row r="24" spans="1:7" ht="19.5" customHeight="1">
      <c r="A24" s="127" t="s">
        <v>116</v>
      </c>
      <c r="B24" s="127" t="s">
        <v>113</v>
      </c>
      <c r="C24" s="127" t="s">
        <v>122</v>
      </c>
      <c r="D24" s="128" t="s">
        <v>100</v>
      </c>
      <c r="E24" s="126">
        <v>3221186.14</v>
      </c>
      <c r="F24" s="91">
        <v>0</v>
      </c>
      <c r="G24" s="73">
        <v>3221186.14</v>
      </c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16" right="0.16" top="0.39" bottom="0.39" header="0.51" footer="0.51"/>
  <pageSetup fitToHeight="1" fitToWidth="1" horizontalDpi="600" verticalDpi="600" orientation="portrait" paperSize="10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workbookViewId="0" topLeftCell="A1">
      <pane xSplit="2" ySplit="5" topLeftCell="C6" activePane="bottomRight" state="frozen"/>
      <selection pane="bottomRight" activeCell="E17" sqref="E17"/>
    </sheetView>
  </sheetViews>
  <sheetFormatPr defaultColWidth="9.00390625" defaultRowHeight="28.5" customHeight="1"/>
  <cols>
    <col min="1" max="1" width="18.00390625" style="77" customWidth="1"/>
    <col min="2" max="2" width="34.875" style="78" customWidth="1"/>
    <col min="3" max="3" width="32.125" style="79" customWidth="1"/>
    <col min="4" max="16384" width="9.00390625" style="79" customWidth="1"/>
  </cols>
  <sheetData>
    <row r="1" ht="28.5" customHeight="1">
      <c r="A1" s="94" t="s">
        <v>123</v>
      </c>
    </row>
    <row r="2" spans="1:3" ht="47.25" customHeight="1">
      <c r="A2" s="81" t="s">
        <v>124</v>
      </c>
      <c r="B2" s="81"/>
      <c r="C2" s="81"/>
    </row>
    <row r="3" ht="28.5" customHeight="1">
      <c r="C3" s="68" t="s">
        <v>125</v>
      </c>
    </row>
    <row r="4" spans="1:3" s="76" customFormat="1" ht="19.5" customHeight="1">
      <c r="A4" s="82" t="s">
        <v>126</v>
      </c>
      <c r="B4" s="82"/>
      <c r="C4" s="83" t="s">
        <v>69</v>
      </c>
    </row>
    <row r="5" spans="1:3" s="76" customFormat="1" ht="19.5" customHeight="1">
      <c r="A5" s="84" t="s">
        <v>127</v>
      </c>
      <c r="B5" s="82" t="s">
        <v>128</v>
      </c>
      <c r="C5" s="85"/>
    </row>
    <row r="6" spans="1:3" s="76" customFormat="1" ht="19.5" customHeight="1">
      <c r="A6" s="95" t="s">
        <v>103</v>
      </c>
      <c r="B6" s="96"/>
      <c r="C6" s="97">
        <f>SUM(C7,C19,C34)</f>
        <v>23196729.87</v>
      </c>
    </row>
    <row r="7" spans="1:3" ht="19.5" customHeight="1">
      <c r="A7" s="98" t="s">
        <v>129</v>
      </c>
      <c r="B7" s="98" t="s">
        <v>130</v>
      </c>
      <c r="C7" s="99">
        <f>SUM(C8:C18)</f>
        <v>20715257.720000003</v>
      </c>
    </row>
    <row r="8" spans="1:3" ht="19.5" customHeight="1">
      <c r="A8" s="98" t="s">
        <v>131</v>
      </c>
      <c r="B8" s="98" t="s">
        <v>132</v>
      </c>
      <c r="C8" s="93">
        <v>2472072</v>
      </c>
    </row>
    <row r="9" spans="1:3" ht="19.5" customHeight="1">
      <c r="A9" s="98" t="s">
        <v>133</v>
      </c>
      <c r="B9" s="98" t="s">
        <v>134</v>
      </c>
      <c r="C9" s="93">
        <v>9737277</v>
      </c>
    </row>
    <row r="10" spans="1:3" ht="19.5" customHeight="1">
      <c r="A10" s="98" t="s">
        <v>135</v>
      </c>
      <c r="B10" s="98" t="s">
        <v>136</v>
      </c>
      <c r="C10" s="93">
        <v>1850000</v>
      </c>
    </row>
    <row r="11" spans="1:3" ht="19.5" customHeight="1">
      <c r="A11" s="98" t="s">
        <v>137</v>
      </c>
      <c r="B11" s="98" t="s">
        <v>138</v>
      </c>
      <c r="C11" s="93">
        <v>1176600</v>
      </c>
    </row>
    <row r="12" spans="1:3" ht="19.5" customHeight="1">
      <c r="A12" s="98" t="s">
        <v>139</v>
      </c>
      <c r="B12" s="98" t="s">
        <v>140</v>
      </c>
      <c r="C12" s="93">
        <v>1378638.72</v>
      </c>
    </row>
    <row r="13" spans="1:3" ht="19.5" customHeight="1">
      <c r="A13" s="98" t="s">
        <v>141</v>
      </c>
      <c r="B13" s="98" t="s">
        <v>142</v>
      </c>
      <c r="C13" s="93">
        <v>689319.36</v>
      </c>
    </row>
    <row r="14" spans="1:3" ht="19.5" customHeight="1">
      <c r="A14" s="98" t="s">
        <v>143</v>
      </c>
      <c r="B14" s="98" t="s">
        <v>144</v>
      </c>
      <c r="C14" s="93">
        <v>1122460.8</v>
      </c>
    </row>
    <row r="15" spans="1:3" ht="19.5" customHeight="1">
      <c r="A15" s="98" t="s">
        <v>145</v>
      </c>
      <c r="B15" s="98" t="s">
        <v>146</v>
      </c>
      <c r="C15" s="93">
        <v>336738.24</v>
      </c>
    </row>
    <row r="16" spans="1:3" ht="19.5" customHeight="1">
      <c r="A16" s="98" t="s">
        <v>147</v>
      </c>
      <c r="B16" s="98" t="s">
        <v>148</v>
      </c>
      <c r="C16" s="93">
        <v>245607.6</v>
      </c>
    </row>
    <row r="17" spans="1:3" ht="19.5" customHeight="1">
      <c r="A17" s="98" t="s">
        <v>149</v>
      </c>
      <c r="B17" s="98" t="s">
        <v>150</v>
      </c>
      <c r="C17" s="93">
        <v>1483104</v>
      </c>
    </row>
    <row r="18" spans="1:3" ht="19.5" customHeight="1">
      <c r="A18" s="98" t="s">
        <v>151</v>
      </c>
      <c r="B18" s="98" t="s">
        <v>152</v>
      </c>
      <c r="C18" s="93">
        <v>223440</v>
      </c>
    </row>
    <row r="19" spans="1:3" ht="19.5" customHeight="1">
      <c r="A19" s="98" t="s">
        <v>153</v>
      </c>
      <c r="B19" s="98" t="s">
        <v>154</v>
      </c>
      <c r="C19" s="99">
        <f>SUM(C20:C33)</f>
        <v>1836051.1500000001</v>
      </c>
    </row>
    <row r="20" spans="1:3" ht="19.5" customHeight="1">
      <c r="A20" s="98" t="s">
        <v>155</v>
      </c>
      <c r="B20" s="98" t="s">
        <v>156</v>
      </c>
      <c r="C20" s="93">
        <v>68000</v>
      </c>
    </row>
    <row r="21" spans="1:3" ht="19.5" customHeight="1">
      <c r="A21" s="98" t="s">
        <v>157</v>
      </c>
      <c r="B21" s="98" t="s">
        <v>158</v>
      </c>
      <c r="C21" s="93">
        <v>100600</v>
      </c>
    </row>
    <row r="22" spans="1:3" ht="19.5" customHeight="1">
      <c r="A22" s="98" t="s">
        <v>159</v>
      </c>
      <c r="B22" s="98" t="s">
        <v>160</v>
      </c>
      <c r="C22" s="93">
        <v>48800</v>
      </c>
    </row>
    <row r="23" spans="1:3" ht="19.5" customHeight="1">
      <c r="A23" s="98" t="s">
        <v>161</v>
      </c>
      <c r="B23" s="98" t="s">
        <v>162</v>
      </c>
      <c r="C23" s="93">
        <v>302854</v>
      </c>
    </row>
    <row r="24" spans="1:3" ht="19.5" customHeight="1">
      <c r="A24" s="98" t="s">
        <v>163</v>
      </c>
      <c r="B24" s="98" t="s">
        <v>164</v>
      </c>
      <c r="C24" s="93">
        <v>555413.7</v>
      </c>
    </row>
    <row r="25" spans="1:3" ht="19.5" customHeight="1">
      <c r="A25" s="98" t="s">
        <v>165</v>
      </c>
      <c r="B25" s="98" t="s">
        <v>166</v>
      </c>
      <c r="C25" s="93">
        <v>17280</v>
      </c>
    </row>
    <row r="26" spans="1:3" ht="19.5" customHeight="1">
      <c r="A26" s="98" t="s">
        <v>167</v>
      </c>
      <c r="B26" s="98" t="s">
        <v>168</v>
      </c>
      <c r="C26" s="93">
        <v>45506.85</v>
      </c>
    </row>
    <row r="27" spans="1:3" ht="19.5" customHeight="1">
      <c r="A27" s="98" t="s">
        <v>169</v>
      </c>
      <c r="B27" s="98" t="s">
        <v>170</v>
      </c>
      <c r="C27" s="93">
        <v>78000</v>
      </c>
    </row>
    <row r="28" spans="1:3" ht="19.5" customHeight="1">
      <c r="A28" s="98" t="s">
        <v>171</v>
      </c>
      <c r="B28" s="98" t="s">
        <v>172</v>
      </c>
      <c r="C28" s="93">
        <v>28120</v>
      </c>
    </row>
    <row r="29" spans="1:3" ht="19.5" customHeight="1">
      <c r="A29" s="98" t="s">
        <v>173</v>
      </c>
      <c r="B29" s="98" t="s">
        <v>174</v>
      </c>
      <c r="C29" s="93">
        <v>3072</v>
      </c>
    </row>
    <row r="30" spans="1:3" ht="19.5" customHeight="1">
      <c r="A30" s="98" t="s">
        <v>175</v>
      </c>
      <c r="B30" s="98" t="s">
        <v>176</v>
      </c>
      <c r="C30" s="93">
        <v>168721.38</v>
      </c>
    </row>
    <row r="31" spans="1:3" ht="19.5" customHeight="1">
      <c r="A31" s="98" t="s">
        <v>177</v>
      </c>
      <c r="B31" s="98" t="s">
        <v>178</v>
      </c>
      <c r="C31" s="93">
        <v>250416</v>
      </c>
    </row>
    <row r="32" spans="1:3" ht="19.5" customHeight="1">
      <c r="A32" s="98" t="s">
        <v>179</v>
      </c>
      <c r="B32" s="98" t="s">
        <v>180</v>
      </c>
      <c r="C32" s="93">
        <v>121907.22</v>
      </c>
    </row>
    <row r="33" spans="1:3" ht="19.5" customHeight="1">
      <c r="A33" s="98" t="s">
        <v>181</v>
      </c>
      <c r="B33" s="98" t="s">
        <v>182</v>
      </c>
      <c r="C33" s="93">
        <v>47360</v>
      </c>
    </row>
    <row r="34" spans="1:3" ht="19.5" customHeight="1">
      <c r="A34" s="98" t="s">
        <v>183</v>
      </c>
      <c r="B34" s="98" t="s">
        <v>184</v>
      </c>
      <c r="C34" s="99">
        <f>SUM(C35:C38)</f>
        <v>645421</v>
      </c>
    </row>
    <row r="35" spans="1:3" ht="19.5" customHeight="1">
      <c r="A35" s="98" t="s">
        <v>185</v>
      </c>
      <c r="B35" s="98" t="s">
        <v>186</v>
      </c>
      <c r="C35" s="91">
        <v>0</v>
      </c>
    </row>
    <row r="36" spans="1:3" ht="19.5" customHeight="1">
      <c r="A36" s="98" t="s">
        <v>187</v>
      </c>
      <c r="B36" s="98" t="s">
        <v>188</v>
      </c>
      <c r="C36" s="93">
        <v>644701</v>
      </c>
    </row>
    <row r="37" spans="1:3" ht="19.5" customHeight="1">
      <c r="A37" s="98" t="s">
        <v>189</v>
      </c>
      <c r="B37" s="98" t="s">
        <v>190</v>
      </c>
      <c r="C37" s="91">
        <v>0</v>
      </c>
    </row>
    <row r="38" spans="1:3" ht="19.5" customHeight="1">
      <c r="A38" s="98" t="s">
        <v>191</v>
      </c>
      <c r="B38" s="98" t="s">
        <v>192</v>
      </c>
      <c r="C38" s="93">
        <v>720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workbookViewId="0" topLeftCell="A1">
      <pane xSplit="2" ySplit="5" topLeftCell="C6" activePane="bottomRight" state="frozen"/>
      <selection pane="bottomRight" activeCell="C6" sqref="C6"/>
    </sheetView>
  </sheetViews>
  <sheetFormatPr defaultColWidth="9.00390625" defaultRowHeight="28.5" customHeight="1"/>
  <cols>
    <col min="1" max="1" width="18.00390625" style="77" customWidth="1"/>
    <col min="2" max="2" width="27.125" style="78" customWidth="1"/>
    <col min="3" max="3" width="25.125" style="79" customWidth="1"/>
    <col min="4" max="16384" width="9.00390625" style="79" customWidth="1"/>
  </cols>
  <sheetData>
    <row r="1" spans="1:2" ht="28.5" customHeight="1">
      <c r="A1" s="80" t="s">
        <v>193</v>
      </c>
      <c r="B1" s="80"/>
    </row>
    <row r="2" spans="1:3" ht="41.25" customHeight="1">
      <c r="A2" s="81" t="s">
        <v>194</v>
      </c>
      <c r="B2" s="81"/>
      <c r="C2" s="81"/>
    </row>
    <row r="3" ht="28.5" customHeight="1">
      <c r="C3" s="68" t="s">
        <v>125</v>
      </c>
    </row>
    <row r="4" spans="1:3" s="76" customFormat="1" ht="19.5" customHeight="1">
      <c r="A4" s="82" t="s">
        <v>126</v>
      </c>
      <c r="B4" s="82"/>
      <c r="C4" s="83" t="s">
        <v>69</v>
      </c>
    </row>
    <row r="5" spans="1:3" s="76" customFormat="1" ht="19.5" customHeight="1">
      <c r="A5" s="84" t="s">
        <v>127</v>
      </c>
      <c r="B5" s="82" t="s">
        <v>128</v>
      </c>
      <c r="C5" s="85"/>
    </row>
    <row r="6" spans="1:3" ht="19.5" customHeight="1">
      <c r="A6" s="86" t="s">
        <v>195</v>
      </c>
      <c r="B6" s="87"/>
      <c r="C6" s="88">
        <f>SUM(C7,C14,C39,C50,C59,C69,C71,C75,C77)</f>
        <v>7811020.67</v>
      </c>
    </row>
    <row r="7" spans="1:3" ht="19.5" customHeight="1">
      <c r="A7" s="89" t="s">
        <v>129</v>
      </c>
      <c r="B7" s="89" t="s">
        <v>130</v>
      </c>
      <c r="C7" s="88">
        <f>SUM(C8:C13)</f>
        <v>43200</v>
      </c>
    </row>
    <row r="8" spans="1:3" ht="19.5" customHeight="1">
      <c r="A8" s="90" t="s">
        <v>131</v>
      </c>
      <c r="B8" s="90" t="s">
        <v>132</v>
      </c>
      <c r="C8" s="91">
        <v>0</v>
      </c>
    </row>
    <row r="9" spans="1:3" ht="19.5" customHeight="1">
      <c r="A9" s="90" t="s">
        <v>133</v>
      </c>
      <c r="B9" s="90" t="s">
        <v>134</v>
      </c>
      <c r="C9" s="91">
        <v>0</v>
      </c>
    </row>
    <row r="10" spans="1:3" ht="19.5" customHeight="1">
      <c r="A10" s="90" t="s">
        <v>135</v>
      </c>
      <c r="B10" s="90" t="s">
        <v>136</v>
      </c>
      <c r="C10" s="91">
        <v>0</v>
      </c>
    </row>
    <row r="11" spans="1:3" ht="19.5" customHeight="1">
      <c r="A11" s="90" t="s">
        <v>196</v>
      </c>
      <c r="B11" s="90" t="s">
        <v>197</v>
      </c>
      <c r="C11" s="92">
        <v>43200</v>
      </c>
    </row>
    <row r="12" spans="1:3" ht="19.5" customHeight="1">
      <c r="A12" s="90" t="s">
        <v>147</v>
      </c>
      <c r="B12" s="90" t="s">
        <v>148</v>
      </c>
      <c r="C12" s="91">
        <v>0</v>
      </c>
    </row>
    <row r="13" spans="1:3" ht="19.5" customHeight="1">
      <c r="A13" s="90" t="s">
        <v>151</v>
      </c>
      <c r="B13" s="90" t="s">
        <v>152</v>
      </c>
      <c r="C13" s="91">
        <v>0</v>
      </c>
    </row>
    <row r="14" spans="1:3" ht="19.5" customHeight="1">
      <c r="A14" s="89" t="s">
        <v>153</v>
      </c>
      <c r="B14" s="89" t="s">
        <v>154</v>
      </c>
      <c r="C14" s="88">
        <f>SUM(C15:C38)</f>
        <v>7103287.67</v>
      </c>
    </row>
    <row r="15" spans="1:3" ht="19.5" customHeight="1">
      <c r="A15" s="90" t="s">
        <v>155</v>
      </c>
      <c r="B15" s="90" t="s">
        <v>156</v>
      </c>
      <c r="C15" s="91">
        <v>0</v>
      </c>
    </row>
    <row r="16" spans="1:3" ht="19.5" customHeight="1">
      <c r="A16" s="90" t="s">
        <v>198</v>
      </c>
      <c r="B16" s="90" t="s">
        <v>199</v>
      </c>
      <c r="C16" s="91">
        <v>0</v>
      </c>
    </row>
    <row r="17" spans="1:3" ht="19.5" customHeight="1">
      <c r="A17" s="90" t="s">
        <v>200</v>
      </c>
      <c r="B17" s="90" t="s">
        <v>201</v>
      </c>
      <c r="C17" s="91">
        <v>0</v>
      </c>
    </row>
    <row r="18" spans="1:3" ht="19.5" customHeight="1">
      <c r="A18" s="90" t="s">
        <v>157</v>
      </c>
      <c r="B18" s="90" t="s">
        <v>158</v>
      </c>
      <c r="C18" s="93">
        <v>19000</v>
      </c>
    </row>
    <row r="19" spans="1:3" ht="19.5" customHeight="1">
      <c r="A19" s="90" t="s">
        <v>202</v>
      </c>
      <c r="B19" s="90" t="s">
        <v>203</v>
      </c>
      <c r="C19" s="93">
        <v>125000</v>
      </c>
    </row>
    <row r="20" spans="1:3" ht="19.5" customHeight="1">
      <c r="A20" s="90" t="s">
        <v>159</v>
      </c>
      <c r="B20" s="90" t="s">
        <v>160</v>
      </c>
      <c r="C20" s="91">
        <v>0</v>
      </c>
    </row>
    <row r="21" spans="1:3" ht="19.5" customHeight="1">
      <c r="A21" s="90" t="s">
        <v>161</v>
      </c>
      <c r="B21" s="90" t="s">
        <v>162</v>
      </c>
      <c r="C21" s="91">
        <v>0</v>
      </c>
    </row>
    <row r="22" spans="1:3" ht="19.5" customHeight="1">
      <c r="A22" s="90" t="s">
        <v>163</v>
      </c>
      <c r="B22" s="90" t="s">
        <v>164</v>
      </c>
      <c r="C22" s="91">
        <v>0</v>
      </c>
    </row>
    <row r="23" spans="1:3" ht="19.5" customHeight="1">
      <c r="A23" s="90" t="s">
        <v>165</v>
      </c>
      <c r="B23" s="90" t="s">
        <v>166</v>
      </c>
      <c r="C23" s="91">
        <v>0</v>
      </c>
    </row>
    <row r="24" spans="1:3" ht="19.5" customHeight="1">
      <c r="A24" s="90" t="s">
        <v>167</v>
      </c>
      <c r="B24" s="90" t="s">
        <v>168</v>
      </c>
      <c r="C24" s="91">
        <v>0</v>
      </c>
    </row>
    <row r="25" spans="1:3" ht="19.5" customHeight="1">
      <c r="A25" s="90" t="s">
        <v>169</v>
      </c>
      <c r="B25" s="90" t="s">
        <v>170</v>
      </c>
      <c r="C25" s="91">
        <v>0</v>
      </c>
    </row>
    <row r="26" spans="1:3" ht="19.5" customHeight="1">
      <c r="A26" s="90" t="s">
        <v>204</v>
      </c>
      <c r="B26" s="90" t="s">
        <v>205</v>
      </c>
      <c r="C26" s="91">
        <v>0</v>
      </c>
    </row>
    <row r="27" spans="1:3" ht="19.5" customHeight="1">
      <c r="A27" s="90" t="s">
        <v>171</v>
      </c>
      <c r="B27" s="90" t="s">
        <v>172</v>
      </c>
      <c r="C27" s="93">
        <v>12900</v>
      </c>
    </row>
    <row r="28" spans="1:3" ht="19.5" customHeight="1">
      <c r="A28" s="90" t="s">
        <v>173</v>
      </c>
      <c r="B28" s="90" t="s">
        <v>174</v>
      </c>
      <c r="C28" s="91">
        <v>0</v>
      </c>
    </row>
    <row r="29" spans="1:3" ht="19.5" customHeight="1">
      <c r="A29" s="90" t="s">
        <v>206</v>
      </c>
      <c r="B29" s="90" t="s">
        <v>207</v>
      </c>
      <c r="C29" s="93">
        <v>48865</v>
      </c>
    </row>
    <row r="30" spans="1:3" ht="19.5" customHeight="1">
      <c r="A30" s="90" t="s">
        <v>208</v>
      </c>
      <c r="B30" s="90" t="s">
        <v>209</v>
      </c>
      <c r="C30" s="91">
        <v>0</v>
      </c>
    </row>
    <row r="31" spans="1:3" ht="19.5" customHeight="1">
      <c r="A31" s="90" t="s">
        <v>210</v>
      </c>
      <c r="B31" s="90" t="s">
        <v>211</v>
      </c>
      <c r="C31" s="91">
        <v>0</v>
      </c>
    </row>
    <row r="32" spans="1:3" ht="19.5" customHeight="1">
      <c r="A32" s="90" t="s">
        <v>212</v>
      </c>
      <c r="B32" s="90" t="s">
        <v>213</v>
      </c>
      <c r="C32" s="93">
        <v>708000</v>
      </c>
    </row>
    <row r="33" spans="1:3" ht="19.5" customHeight="1">
      <c r="A33" s="90" t="s">
        <v>214</v>
      </c>
      <c r="B33" s="90" t="s">
        <v>215</v>
      </c>
      <c r="C33" s="91">
        <v>0</v>
      </c>
    </row>
    <row r="34" spans="1:3" ht="19.5" customHeight="1">
      <c r="A34" s="90" t="s">
        <v>175</v>
      </c>
      <c r="B34" s="90" t="s">
        <v>176</v>
      </c>
      <c r="C34" s="91">
        <v>0</v>
      </c>
    </row>
    <row r="35" spans="1:3" ht="19.5" customHeight="1">
      <c r="A35" s="90" t="s">
        <v>177</v>
      </c>
      <c r="B35" s="90" t="s">
        <v>178</v>
      </c>
      <c r="C35" s="91">
        <v>0</v>
      </c>
    </row>
    <row r="36" spans="1:3" ht="19.5" customHeight="1">
      <c r="A36" s="90" t="s">
        <v>179</v>
      </c>
      <c r="B36" s="90" t="s">
        <v>180</v>
      </c>
      <c r="C36" s="91">
        <v>0</v>
      </c>
    </row>
    <row r="37" spans="1:3" ht="19.5" customHeight="1">
      <c r="A37" s="90" t="s">
        <v>216</v>
      </c>
      <c r="B37" s="90" t="s">
        <v>217</v>
      </c>
      <c r="C37" s="91">
        <v>0</v>
      </c>
    </row>
    <row r="38" spans="1:3" ht="19.5" customHeight="1">
      <c r="A38" s="90" t="s">
        <v>181</v>
      </c>
      <c r="B38" s="90" t="s">
        <v>182</v>
      </c>
      <c r="C38" s="92">
        <v>6189522.67</v>
      </c>
    </row>
    <row r="39" spans="1:3" ht="19.5" customHeight="1">
      <c r="A39" s="89" t="s">
        <v>183</v>
      </c>
      <c r="B39" s="89" t="s">
        <v>184</v>
      </c>
      <c r="C39" s="91">
        <v>0</v>
      </c>
    </row>
    <row r="40" spans="1:3" ht="19.5" customHeight="1">
      <c r="A40" s="90" t="s">
        <v>187</v>
      </c>
      <c r="B40" s="90" t="s">
        <v>188</v>
      </c>
      <c r="C40" s="91">
        <v>0</v>
      </c>
    </row>
    <row r="41" spans="1:3" ht="19.5" customHeight="1">
      <c r="A41" s="90" t="s">
        <v>218</v>
      </c>
      <c r="B41" s="90" t="s">
        <v>219</v>
      </c>
      <c r="C41" s="91">
        <v>0</v>
      </c>
    </row>
    <row r="42" spans="1:3" ht="19.5" customHeight="1">
      <c r="A42" s="90" t="s">
        <v>220</v>
      </c>
      <c r="B42" s="90" t="s">
        <v>221</v>
      </c>
      <c r="C42" s="91">
        <v>0</v>
      </c>
    </row>
    <row r="43" spans="1:3" ht="19.5" customHeight="1">
      <c r="A43" s="90" t="s">
        <v>222</v>
      </c>
      <c r="B43" s="90" t="s">
        <v>223</v>
      </c>
      <c r="C43" s="91">
        <v>0</v>
      </c>
    </row>
    <row r="44" spans="1:3" ht="19.5" customHeight="1">
      <c r="A44" s="90" t="s">
        <v>224</v>
      </c>
      <c r="B44" s="90" t="s">
        <v>225</v>
      </c>
      <c r="C44" s="91">
        <v>0</v>
      </c>
    </row>
    <row r="45" spans="1:3" ht="19.5" customHeight="1">
      <c r="A45" s="90" t="s">
        <v>189</v>
      </c>
      <c r="B45" s="90" t="s">
        <v>190</v>
      </c>
      <c r="C45" s="91">
        <v>0</v>
      </c>
    </row>
    <row r="46" spans="1:3" ht="19.5" customHeight="1">
      <c r="A46" s="90" t="s">
        <v>226</v>
      </c>
      <c r="B46" s="90" t="s">
        <v>227</v>
      </c>
      <c r="C46" s="91">
        <v>0</v>
      </c>
    </row>
    <row r="47" spans="1:3" ht="19.5" customHeight="1">
      <c r="A47" s="90" t="s">
        <v>228</v>
      </c>
      <c r="B47" s="90" t="s">
        <v>229</v>
      </c>
      <c r="C47" s="91">
        <v>0</v>
      </c>
    </row>
    <row r="48" spans="1:3" ht="19.5" customHeight="1">
      <c r="A48" s="90" t="s">
        <v>230</v>
      </c>
      <c r="B48" s="90" t="s">
        <v>231</v>
      </c>
      <c r="C48" s="91">
        <v>0</v>
      </c>
    </row>
    <row r="49" spans="1:3" ht="19.5" customHeight="1">
      <c r="A49" s="90" t="s">
        <v>191</v>
      </c>
      <c r="B49" s="90" t="s">
        <v>192</v>
      </c>
      <c r="C49" s="91">
        <v>0</v>
      </c>
    </row>
    <row r="50" spans="1:3" ht="19.5" customHeight="1">
      <c r="A50" s="89" t="s">
        <v>232</v>
      </c>
      <c r="B50" s="89" t="s">
        <v>233</v>
      </c>
      <c r="C50" s="91">
        <v>0</v>
      </c>
    </row>
    <row r="51" spans="1:3" ht="19.5" customHeight="1">
      <c r="A51" s="90" t="s">
        <v>234</v>
      </c>
      <c r="B51" s="90" t="s">
        <v>235</v>
      </c>
      <c r="C51" s="91">
        <v>0</v>
      </c>
    </row>
    <row r="52" spans="1:3" ht="19.5" customHeight="1">
      <c r="A52" s="90" t="s">
        <v>236</v>
      </c>
      <c r="B52" s="90" t="s">
        <v>237</v>
      </c>
      <c r="C52" s="91">
        <v>0</v>
      </c>
    </row>
    <row r="53" spans="1:3" ht="19.5" customHeight="1">
      <c r="A53" s="90" t="s">
        <v>238</v>
      </c>
      <c r="B53" s="90" t="s">
        <v>239</v>
      </c>
      <c r="C53" s="91">
        <v>0</v>
      </c>
    </row>
    <row r="54" spans="1:3" ht="19.5" customHeight="1">
      <c r="A54" s="90" t="s">
        <v>240</v>
      </c>
      <c r="B54" s="90" t="s">
        <v>241</v>
      </c>
      <c r="C54" s="91">
        <v>0</v>
      </c>
    </row>
    <row r="55" spans="1:3" ht="19.5" customHeight="1">
      <c r="A55" s="90" t="s">
        <v>242</v>
      </c>
      <c r="B55" s="90" t="s">
        <v>243</v>
      </c>
      <c r="C55" s="91">
        <v>0</v>
      </c>
    </row>
    <row r="56" spans="1:3" ht="19.5" customHeight="1">
      <c r="A56" s="90" t="s">
        <v>244</v>
      </c>
      <c r="B56" s="90" t="s">
        <v>245</v>
      </c>
      <c r="C56" s="91">
        <v>0</v>
      </c>
    </row>
    <row r="57" spans="1:3" ht="19.5" customHeight="1">
      <c r="A57" s="90" t="s">
        <v>246</v>
      </c>
      <c r="B57" s="90" t="s">
        <v>247</v>
      </c>
      <c r="C57" s="91">
        <v>0</v>
      </c>
    </row>
    <row r="58" spans="1:3" ht="19.5" customHeight="1">
      <c r="A58" s="90" t="s">
        <v>248</v>
      </c>
      <c r="B58" s="90" t="s">
        <v>249</v>
      </c>
      <c r="C58" s="91">
        <v>0</v>
      </c>
    </row>
    <row r="59" spans="1:3" ht="19.5" customHeight="1">
      <c r="A59" s="89" t="s">
        <v>250</v>
      </c>
      <c r="B59" s="89" t="s">
        <v>251</v>
      </c>
      <c r="C59" s="88">
        <f>SUM(C60:C68)</f>
        <v>109144</v>
      </c>
    </row>
    <row r="60" spans="1:3" ht="19.5" customHeight="1">
      <c r="A60" s="90" t="s">
        <v>252</v>
      </c>
      <c r="B60" s="90" t="s">
        <v>237</v>
      </c>
      <c r="C60" s="91">
        <v>0</v>
      </c>
    </row>
    <row r="61" spans="1:3" ht="19.5" customHeight="1">
      <c r="A61" s="90" t="s">
        <v>253</v>
      </c>
      <c r="B61" s="90" t="s">
        <v>239</v>
      </c>
      <c r="C61" s="91">
        <v>0</v>
      </c>
    </row>
    <row r="62" spans="1:3" ht="19.5" customHeight="1">
      <c r="A62" s="90" t="s">
        <v>254</v>
      </c>
      <c r="B62" s="90" t="s">
        <v>241</v>
      </c>
      <c r="C62" s="91">
        <v>0</v>
      </c>
    </row>
    <row r="63" spans="1:3" ht="19.5" customHeight="1">
      <c r="A63" s="90" t="s">
        <v>255</v>
      </c>
      <c r="B63" s="90" t="s">
        <v>243</v>
      </c>
      <c r="C63" s="91">
        <v>0</v>
      </c>
    </row>
    <row r="64" spans="1:3" ht="19.5" customHeight="1">
      <c r="A64" s="90" t="s">
        <v>256</v>
      </c>
      <c r="B64" s="90" t="s">
        <v>245</v>
      </c>
      <c r="C64" s="91">
        <v>0</v>
      </c>
    </row>
    <row r="65" spans="1:3" ht="19.5" customHeight="1">
      <c r="A65" s="90" t="s">
        <v>257</v>
      </c>
      <c r="B65" s="90" t="s">
        <v>258</v>
      </c>
      <c r="C65" s="91">
        <v>0</v>
      </c>
    </row>
    <row r="66" spans="1:3" ht="19.5" customHeight="1">
      <c r="A66" s="90" t="s">
        <v>259</v>
      </c>
      <c r="B66" s="90" t="s">
        <v>260</v>
      </c>
      <c r="C66" s="91">
        <v>0</v>
      </c>
    </row>
    <row r="67" spans="1:3" ht="19.5" customHeight="1">
      <c r="A67" s="90" t="s">
        <v>261</v>
      </c>
      <c r="B67" s="90" t="s">
        <v>247</v>
      </c>
      <c r="C67" s="91">
        <v>0</v>
      </c>
    </row>
    <row r="68" spans="1:3" ht="19.5" customHeight="1">
      <c r="A68" s="90" t="s">
        <v>262</v>
      </c>
      <c r="B68" s="90" t="s">
        <v>263</v>
      </c>
      <c r="C68" s="93">
        <v>109144</v>
      </c>
    </row>
    <row r="69" spans="1:3" ht="19.5" customHeight="1">
      <c r="A69" s="89" t="s">
        <v>264</v>
      </c>
      <c r="B69" s="89" t="s">
        <v>265</v>
      </c>
      <c r="C69" s="91">
        <v>0</v>
      </c>
    </row>
    <row r="70" spans="1:3" ht="19.5" customHeight="1">
      <c r="A70" s="90" t="s">
        <v>266</v>
      </c>
      <c r="B70" s="90" t="s">
        <v>267</v>
      </c>
      <c r="C70" s="91">
        <v>0</v>
      </c>
    </row>
    <row r="71" spans="1:3" ht="19.5" customHeight="1">
      <c r="A71" s="89" t="s">
        <v>268</v>
      </c>
      <c r="B71" s="89" t="s">
        <v>269</v>
      </c>
      <c r="C71" s="91">
        <v>0</v>
      </c>
    </row>
    <row r="72" spans="1:3" ht="19.5" customHeight="1">
      <c r="A72" s="90" t="s">
        <v>270</v>
      </c>
      <c r="B72" s="90" t="s">
        <v>271</v>
      </c>
      <c r="C72" s="91">
        <v>0</v>
      </c>
    </row>
    <row r="73" spans="1:3" ht="19.5" customHeight="1">
      <c r="A73" s="90" t="s">
        <v>272</v>
      </c>
      <c r="B73" s="90" t="s">
        <v>273</v>
      </c>
      <c r="C73" s="91">
        <v>0</v>
      </c>
    </row>
    <row r="74" spans="1:3" ht="19.5" customHeight="1">
      <c r="A74" s="90" t="s">
        <v>274</v>
      </c>
      <c r="B74" s="90" t="s">
        <v>275</v>
      </c>
      <c r="C74" s="91">
        <v>0</v>
      </c>
    </row>
    <row r="75" spans="1:3" ht="19.5" customHeight="1">
      <c r="A75" s="89" t="s">
        <v>276</v>
      </c>
      <c r="B75" s="89" t="s">
        <v>277</v>
      </c>
      <c r="C75" s="91">
        <v>0</v>
      </c>
    </row>
    <row r="76" spans="1:3" ht="19.5" customHeight="1">
      <c r="A76" s="90" t="s">
        <v>278</v>
      </c>
      <c r="B76" s="90" t="s">
        <v>279</v>
      </c>
      <c r="C76" s="91">
        <v>0</v>
      </c>
    </row>
    <row r="77" spans="1:3" ht="19.5" customHeight="1">
      <c r="A77" s="89" t="s">
        <v>280</v>
      </c>
      <c r="B77" s="89" t="s">
        <v>281</v>
      </c>
      <c r="C77" s="88">
        <f>SUM(C78:C80)</f>
        <v>555389</v>
      </c>
    </row>
    <row r="78" spans="1:3" ht="19.5" customHeight="1">
      <c r="A78" s="90" t="s">
        <v>282</v>
      </c>
      <c r="B78" s="90" t="s">
        <v>283</v>
      </c>
      <c r="C78" s="91">
        <v>0</v>
      </c>
    </row>
    <row r="79" spans="1:3" ht="19.5" customHeight="1">
      <c r="A79" s="90" t="s">
        <v>284</v>
      </c>
      <c r="B79" s="90" t="s">
        <v>285</v>
      </c>
      <c r="C79" s="91">
        <v>0</v>
      </c>
    </row>
    <row r="80" spans="1:3" ht="19.5" customHeight="1">
      <c r="A80" s="90" t="s">
        <v>286</v>
      </c>
      <c r="B80" s="90" t="s">
        <v>287</v>
      </c>
      <c r="C80" s="93">
        <v>555389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4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D8" sqref="D8"/>
    </sheetView>
  </sheetViews>
  <sheetFormatPr defaultColWidth="9.00390625" defaultRowHeight="28.5" customHeight="1"/>
  <cols>
    <col min="1" max="1" width="23.875" style="65" customWidth="1"/>
    <col min="2" max="2" width="21.00390625" style="65" customWidth="1"/>
    <col min="3" max="4" width="20.50390625" style="65" customWidth="1"/>
    <col min="5" max="16384" width="9.00390625" style="65" customWidth="1"/>
  </cols>
  <sheetData>
    <row r="1" spans="1:3" ht="28.5" customHeight="1">
      <c r="A1" s="64" t="s">
        <v>288</v>
      </c>
      <c r="B1" s="64"/>
      <c r="C1" s="64"/>
    </row>
    <row r="2" spans="1:4" ht="28.5" customHeight="1">
      <c r="A2" s="66" t="s">
        <v>289</v>
      </c>
      <c r="B2" s="66"/>
      <c r="C2" s="66"/>
      <c r="D2" s="66"/>
    </row>
    <row r="3" spans="1:4" ht="28.5" customHeight="1">
      <c r="A3" s="67"/>
      <c r="B3" s="67"/>
      <c r="C3" s="67"/>
      <c r="D3" s="68" t="s">
        <v>125</v>
      </c>
    </row>
    <row r="4" spans="1:4" ht="24.75" customHeight="1">
      <c r="A4" s="69" t="s">
        <v>290</v>
      </c>
      <c r="B4" s="69" t="s">
        <v>291</v>
      </c>
      <c r="C4" s="69" t="s">
        <v>292</v>
      </c>
      <c r="D4" s="70" t="s">
        <v>293</v>
      </c>
    </row>
    <row r="5" spans="1:4" ht="24.75" customHeight="1">
      <c r="A5" s="71" t="s">
        <v>294</v>
      </c>
      <c r="B5" s="72">
        <f>SUM(B6:B9)</f>
        <v>124979.22</v>
      </c>
      <c r="C5" s="72">
        <f>SUM(C6:C9)</f>
        <v>110646</v>
      </c>
      <c r="D5" s="72">
        <f>SUM(D6:D9)</f>
        <v>14333.220000000001</v>
      </c>
    </row>
    <row r="6" spans="1:4" ht="24.75" customHeight="1">
      <c r="A6" s="69" t="s">
        <v>295</v>
      </c>
      <c r="B6" s="60">
        <f>3500000*0</f>
        <v>0</v>
      </c>
      <c r="C6" s="60">
        <f>3500000*0</f>
        <v>0</v>
      </c>
      <c r="D6" s="60">
        <f>3500000*0</f>
        <v>0</v>
      </c>
    </row>
    <row r="7" spans="1:4" ht="24.75" customHeight="1">
      <c r="A7" s="69" t="s">
        <v>296</v>
      </c>
      <c r="B7" s="60">
        <v>3072</v>
      </c>
      <c r="C7" s="60">
        <v>3296</v>
      </c>
      <c r="D7" s="73">
        <f>B7-C7</f>
        <v>-224</v>
      </c>
    </row>
    <row r="8" spans="1:4" ht="24.75" customHeight="1">
      <c r="A8" s="74" t="s">
        <v>297</v>
      </c>
      <c r="B8" s="75">
        <v>121907.22</v>
      </c>
      <c r="C8" s="60">
        <v>107350</v>
      </c>
      <c r="D8" s="73">
        <f>B8-C8</f>
        <v>14557.220000000001</v>
      </c>
    </row>
    <row r="9" spans="1:4" ht="24.75" customHeight="1">
      <c r="A9" s="74" t="s">
        <v>298</v>
      </c>
      <c r="B9" s="75">
        <v>0</v>
      </c>
      <c r="C9" s="60">
        <f>5000000*0</f>
        <v>0</v>
      </c>
      <c r="D9" s="60">
        <f>3500000*0</f>
        <v>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0"/>
  <sheetViews>
    <sheetView workbookViewId="0" topLeftCell="A1">
      <selection activeCell="E6" sqref="E6"/>
    </sheetView>
  </sheetViews>
  <sheetFormatPr defaultColWidth="9.00390625" defaultRowHeight="28.5" customHeight="1"/>
  <cols>
    <col min="1" max="3" width="5.625" style="15" customWidth="1"/>
    <col min="4" max="4" width="25.625" style="15" customWidth="1"/>
    <col min="5" max="7" width="15.625" style="15" customWidth="1"/>
    <col min="8" max="16384" width="9.00390625" style="15" customWidth="1"/>
  </cols>
  <sheetData>
    <row r="1" spans="1:3" ht="28.5" customHeight="1">
      <c r="A1" s="64" t="s">
        <v>299</v>
      </c>
      <c r="B1" s="64"/>
      <c r="C1" s="64"/>
    </row>
    <row r="2" spans="1:7" ht="28.5" customHeight="1">
      <c r="A2" s="5" t="s">
        <v>300</v>
      </c>
      <c r="B2" s="5"/>
      <c r="C2" s="5"/>
      <c r="D2" s="5"/>
      <c r="E2" s="5"/>
      <c r="F2" s="5"/>
      <c r="G2" s="5"/>
    </row>
    <row r="3" ht="28.5" customHeight="1">
      <c r="G3" s="52" t="s">
        <v>3</v>
      </c>
    </row>
    <row r="4" spans="1:7" s="51" customFormat="1" ht="24.75" customHeight="1">
      <c r="A4" s="53" t="s">
        <v>127</v>
      </c>
      <c r="B4" s="53"/>
      <c r="C4" s="53"/>
      <c r="D4" s="53" t="s">
        <v>128</v>
      </c>
      <c r="E4" s="54" t="s">
        <v>69</v>
      </c>
      <c r="F4" s="55" t="s">
        <v>301</v>
      </c>
      <c r="G4" s="55" t="s">
        <v>302</v>
      </c>
    </row>
    <row r="5" spans="1:7" s="51" customFormat="1" ht="24.75" customHeight="1">
      <c r="A5" s="53" t="s">
        <v>72</v>
      </c>
      <c r="B5" s="53" t="s">
        <v>73</v>
      </c>
      <c r="C5" s="53" t="s">
        <v>74</v>
      </c>
      <c r="D5" s="53"/>
      <c r="E5" s="56"/>
      <c r="F5" s="55"/>
      <c r="G5" s="55"/>
    </row>
    <row r="6" spans="1:7" s="51" customFormat="1" ht="24.75" customHeight="1">
      <c r="A6" s="57" t="s">
        <v>195</v>
      </c>
      <c r="B6" s="58"/>
      <c r="C6" s="58"/>
      <c r="D6" s="59"/>
      <c r="E6" s="60">
        <f aca="true" t="shared" si="0" ref="E6:G6">5000000*0</f>
        <v>0</v>
      </c>
      <c r="F6" s="60">
        <f t="shared" si="0"/>
        <v>0</v>
      </c>
      <c r="G6" s="60">
        <f t="shared" si="0"/>
        <v>0</v>
      </c>
    </row>
    <row r="7" spans="1:7" s="51" customFormat="1" ht="24.75" customHeight="1">
      <c r="A7" s="61"/>
      <c r="B7" s="61"/>
      <c r="C7" s="61"/>
      <c r="D7" s="61"/>
      <c r="E7" s="62">
        <f>SUM(F7:G7)</f>
        <v>0</v>
      </c>
      <c r="F7" s="63"/>
      <c r="G7" s="63"/>
    </row>
    <row r="8" spans="1:7" s="51" customFormat="1" ht="24.75" customHeight="1">
      <c r="A8" s="61"/>
      <c r="B8" s="61"/>
      <c r="C8" s="61"/>
      <c r="D8" s="61"/>
      <c r="E8" s="62">
        <f aca="true" t="shared" si="1" ref="E8:E20">SUM(F8:G8)</f>
        <v>0</v>
      </c>
      <c r="F8" s="63"/>
      <c r="G8" s="63"/>
    </row>
    <row r="9" spans="1:7" s="51" customFormat="1" ht="24.75" customHeight="1">
      <c r="A9" s="61"/>
      <c r="B9" s="61"/>
      <c r="C9" s="61"/>
      <c r="D9" s="61"/>
      <c r="E9" s="62">
        <f t="shared" si="1"/>
        <v>0</v>
      </c>
      <c r="F9" s="63"/>
      <c r="G9" s="63"/>
    </row>
    <row r="10" spans="1:7" s="51" customFormat="1" ht="24.75" customHeight="1">
      <c r="A10" s="61"/>
      <c r="B10" s="61"/>
      <c r="C10" s="61"/>
      <c r="D10" s="61"/>
      <c r="E10" s="63">
        <f t="shared" si="1"/>
        <v>0</v>
      </c>
      <c r="F10" s="63"/>
      <c r="G10" s="63"/>
    </row>
    <row r="11" spans="1:7" s="51" customFormat="1" ht="24.75" customHeight="1">
      <c r="A11" s="61"/>
      <c r="B11" s="61"/>
      <c r="C11" s="61"/>
      <c r="D11" s="61"/>
      <c r="E11" s="62"/>
      <c r="F11" s="63"/>
      <c r="G11" s="63"/>
    </row>
    <row r="12" spans="1:7" s="51" customFormat="1" ht="24.75" customHeight="1">
      <c r="A12" s="61"/>
      <c r="B12" s="61"/>
      <c r="C12" s="61"/>
      <c r="D12" s="61"/>
      <c r="E12" s="62"/>
      <c r="F12" s="63"/>
      <c r="G12" s="63"/>
    </row>
    <row r="13" spans="1:7" s="51" customFormat="1" ht="24.75" customHeight="1">
      <c r="A13" s="61"/>
      <c r="B13" s="61"/>
      <c r="C13" s="61"/>
      <c r="D13" s="61"/>
      <c r="E13" s="62"/>
      <c r="F13" s="63"/>
      <c r="G13" s="63"/>
    </row>
    <row r="14" spans="1:7" s="51" customFormat="1" ht="24.75" customHeight="1">
      <c r="A14" s="61"/>
      <c r="B14" s="61"/>
      <c r="C14" s="61"/>
      <c r="D14" s="61"/>
      <c r="E14" s="62">
        <f>SUM(F14:G14)</f>
        <v>0</v>
      </c>
      <c r="F14" s="63"/>
      <c r="G14" s="63"/>
    </row>
    <row r="15" spans="1:7" s="51" customFormat="1" ht="24.75" customHeight="1">
      <c r="A15" s="61"/>
      <c r="B15" s="61"/>
      <c r="C15" s="61"/>
      <c r="D15" s="61"/>
      <c r="E15" s="62">
        <f>SUM(F15:G15)</f>
        <v>0</v>
      </c>
      <c r="F15" s="63"/>
      <c r="G15" s="63"/>
    </row>
    <row r="16" spans="1:7" s="51" customFormat="1" ht="24.75" customHeight="1">
      <c r="A16" s="61"/>
      <c r="B16" s="61"/>
      <c r="C16" s="61"/>
      <c r="D16" s="61"/>
      <c r="E16" s="63">
        <f>SUM(F16:G16)</f>
        <v>0</v>
      </c>
      <c r="F16" s="63"/>
      <c r="G16" s="63"/>
    </row>
    <row r="17" spans="1:7" s="51" customFormat="1" ht="24.75" customHeight="1">
      <c r="A17" s="61"/>
      <c r="B17" s="61"/>
      <c r="C17" s="61"/>
      <c r="D17" s="61"/>
      <c r="E17" s="63">
        <f t="shared" si="1"/>
        <v>0</v>
      </c>
      <c r="F17" s="63"/>
      <c r="G17" s="63"/>
    </row>
    <row r="18" spans="1:7" s="51" customFormat="1" ht="24.75" customHeight="1">
      <c r="A18" s="61"/>
      <c r="B18" s="61"/>
      <c r="C18" s="61"/>
      <c r="D18" s="61"/>
      <c r="E18" s="63">
        <f t="shared" si="1"/>
        <v>0</v>
      </c>
      <c r="F18" s="63"/>
      <c r="G18" s="63"/>
    </row>
    <row r="19" spans="1:7" s="51" customFormat="1" ht="24.75" customHeight="1">
      <c r="A19" s="61"/>
      <c r="B19" s="61"/>
      <c r="C19" s="61"/>
      <c r="D19" s="61"/>
      <c r="E19" s="63">
        <f t="shared" si="1"/>
        <v>0</v>
      </c>
      <c r="F19" s="63"/>
      <c r="G19" s="63"/>
    </row>
    <row r="20" spans="1:7" s="51" customFormat="1" ht="24.75" customHeight="1">
      <c r="A20" s="61"/>
      <c r="B20" s="61"/>
      <c r="C20" s="61"/>
      <c r="D20" s="61"/>
      <c r="E20" s="63">
        <f t="shared" si="1"/>
        <v>0</v>
      </c>
      <c r="F20" s="63"/>
      <c r="G20" s="63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bhs002</cp:lastModifiedBy>
  <cp:lastPrinted>2019-01-16T06:39:35Z</cp:lastPrinted>
  <dcterms:created xsi:type="dcterms:W3CDTF">2019-01-23T04:00:32Z</dcterms:created>
  <dcterms:modified xsi:type="dcterms:W3CDTF">2021-02-02T03:11:08Z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